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davis\Desktop\PLANEACION 2016-2023\2024\CONTABILIDAD Y PRESUPUESTO 2024\INFORME DE EJECUCION CONSEJO DIRECTIVO\"/>
    </mc:Choice>
  </mc:AlternateContent>
  <xr:revisionPtr revIDLastSave="0" documentId="13_ncr:1_{4826A8CE-64D8-4C63-9E93-42A350ED47B0}" xr6:coauthVersionLast="36" xr6:coauthVersionMax="36" xr10:uidLastSave="{00000000-0000-0000-0000-000000000000}"/>
  <bookViews>
    <workbookView xWindow="0" yWindow="0" windowWidth="28800" windowHeight="12915" xr2:uid="{00000000-000D-0000-FFFF-FFFF00000000}"/>
  </bookViews>
  <sheets>
    <sheet name="REP_EPG034_EjecucionPresupuesta" sheetId="1" r:id="rId1"/>
    <sheet name="FUNCIONAMIENTO" sheetId="2" state="hidden" r:id="rId2"/>
    <sheet name="INVERSIONES" sheetId="3" state="hidden" r:id="rId3"/>
    <sheet name="GASTOS DE PERSONAL" sheetId="4" state="hidden" r:id="rId4"/>
    <sheet name="GASTOS DE ADQUI Y BIENES Y SERV" sheetId="5" state="hidden" r:id="rId5"/>
    <sheet name="TRANSFERENCIAS" sheetId="6" state="hidden" r:id="rId6"/>
    <sheet name="INGRESOS SÓLO NACIÓN" sheetId="7" state="hidden" r:id="rId7"/>
    <sheet name="SNIES SÓLO NACIÓN" sheetId="8" state="hidden" r:id="rId8"/>
    <sheet name="Hoja1" sheetId="9" state="hidden" r:id="rId9"/>
  </sheets>
  <definedNames>
    <definedName name="_xlnm._FilterDatabase" localSheetId="6" hidden="1">'INGRESOS SÓLO NACIÓN'!$A$4:$AA$23</definedName>
  </definedNames>
  <calcPr calcId="191029"/>
</workbook>
</file>

<file path=xl/calcChain.xml><?xml version="1.0" encoding="utf-8"?>
<calcChain xmlns="http://schemas.openxmlformats.org/spreadsheetml/2006/main">
  <c r="C30" i="9" l="1"/>
  <c r="I29" i="9"/>
  <c r="H29" i="9"/>
  <c r="G29" i="9"/>
  <c r="E29" i="9"/>
  <c r="E30" i="9" s="1"/>
  <c r="I28" i="9"/>
  <c r="H28" i="9"/>
  <c r="G28" i="9"/>
  <c r="F28" i="9"/>
  <c r="I25" i="9"/>
  <c r="H25" i="9"/>
  <c r="D25" i="9"/>
  <c r="D30" i="9" s="1"/>
  <c r="C18" i="9"/>
  <c r="C14" i="9"/>
  <c r="C13" i="9"/>
  <c r="I14" i="9"/>
  <c r="H14" i="9"/>
  <c r="G14" i="9"/>
  <c r="I13" i="9"/>
  <c r="H13" i="9"/>
  <c r="G13" i="9"/>
  <c r="D15" i="9"/>
  <c r="C15" i="9"/>
  <c r="F14" i="9"/>
  <c r="I15" i="9"/>
  <c r="E13" i="9"/>
  <c r="D13" i="9"/>
  <c r="D11" i="9"/>
  <c r="E11" i="9"/>
  <c r="C11" i="9"/>
  <c r="I10" i="9"/>
  <c r="H10" i="9"/>
  <c r="G10" i="9"/>
  <c r="G11" i="9" s="1"/>
  <c r="E10" i="9"/>
  <c r="I9" i="9"/>
  <c r="H9" i="9"/>
  <c r="G9" i="9"/>
  <c r="I8" i="9"/>
  <c r="I11" i="9" s="1"/>
  <c r="H8" i="9"/>
  <c r="H11" i="9" s="1"/>
  <c r="G8" i="9"/>
  <c r="D8" i="9"/>
  <c r="I5" i="9"/>
  <c r="H5" i="9"/>
  <c r="G5" i="9"/>
  <c r="E4" i="9"/>
  <c r="F4" i="9" s="1"/>
  <c r="I4" i="9"/>
  <c r="H4" i="9"/>
  <c r="G4" i="9"/>
  <c r="D4" i="9"/>
  <c r="G30" i="9" l="1"/>
  <c r="H30" i="9"/>
  <c r="I30" i="9"/>
  <c r="F25" i="9"/>
  <c r="F29" i="9"/>
  <c r="F13" i="9"/>
  <c r="F15" i="9" s="1"/>
  <c r="H15" i="9"/>
  <c r="D18" i="9" s="1"/>
  <c r="E18" i="9" s="1"/>
  <c r="G15" i="9"/>
  <c r="E15" i="9"/>
  <c r="F10" i="9"/>
  <c r="F9" i="9"/>
  <c r="F8" i="9"/>
  <c r="F11" i="9" s="1"/>
  <c r="I6" i="9"/>
  <c r="H6" i="9"/>
  <c r="G6" i="9"/>
  <c r="E6" i="9"/>
  <c r="D6" i="9"/>
  <c r="C6" i="9"/>
  <c r="F5" i="9"/>
  <c r="F6" i="9"/>
  <c r="F30" i="9" l="1"/>
  <c r="S22" i="7"/>
  <c r="T22" i="7"/>
  <c r="U22" i="7"/>
  <c r="V22" i="7"/>
  <c r="W22" i="7"/>
  <c r="X22" i="7"/>
  <c r="Y22" i="7"/>
  <c r="Z22" i="7"/>
  <c r="AA22" i="7"/>
  <c r="R22" i="7"/>
  <c r="T10" i="6"/>
  <c r="U10" i="6"/>
  <c r="V10" i="6"/>
  <c r="W10" i="6"/>
  <c r="X10" i="6"/>
  <c r="Y10" i="6"/>
  <c r="Z10" i="6"/>
  <c r="AA10" i="6"/>
  <c r="S10" i="6"/>
  <c r="Y7" i="5"/>
  <c r="Z7" i="5"/>
  <c r="AA7" i="5"/>
  <c r="X7" i="5"/>
  <c r="S12" i="4"/>
  <c r="T12" i="4"/>
  <c r="U12" i="4"/>
  <c r="V12" i="4"/>
  <c r="W12" i="4"/>
  <c r="X12" i="4"/>
  <c r="Y12" i="4"/>
  <c r="Z12" i="4"/>
  <c r="AA12" i="4"/>
  <c r="R12" i="4"/>
  <c r="Y9" i="3"/>
  <c r="Z9" i="3"/>
  <c r="AA9" i="3"/>
  <c r="X9" i="3"/>
  <c r="S18" i="2"/>
  <c r="T18" i="2"/>
  <c r="U18" i="2"/>
  <c r="V18" i="2"/>
  <c r="W18" i="2"/>
  <c r="X18" i="2"/>
  <c r="Y18" i="2"/>
  <c r="Z18" i="2"/>
  <c r="AA18" i="2"/>
  <c r="R1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10" authorId="0" shapeId="0" xr:uid="{68A38AEA-6206-41A0-9929-9F59F789EFC8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<sst xmlns="http://schemas.openxmlformats.org/spreadsheetml/2006/main" count="1885" uniqueCount="97">
  <si>
    <t>Año Fiscal:</t>
  </si>
  <si>
    <t/>
  </si>
  <si>
    <t>Vigencia:</t>
  </si>
  <si>
    <t>Actual</t>
  </si>
  <si>
    <t>Periodo:</t>
  </si>
  <si>
    <t>Enero-Mayo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</si>
  <si>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</si>
  <si>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</si>
  <si>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</si>
  <si>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</si>
  <si>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</si>
  <si>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</si>
  <si>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</si>
  <si>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</si>
  <si>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</si>
  <si>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</si>
  <si>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</si>
  <si>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</si>
  <si>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</si>
  <si>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</si>
  <si>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</si>
  <si>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</si>
  <si>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</si>
  <si>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</si>
  <si>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</si>
  <si>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</si>
  <si>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</si>
  <si>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</si>
  <si>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</si>
  <si>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</si>
  <si>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</si>
  <si>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</si>
  <si>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</si>
  <si>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22-38-00</t>
  </si>
  <si>
    <t>INSTITUTO NACIONAL DE FORMACIÓN TÉCNICA PROFESIONAL DE SAN ANDRÉS Y PROVIDENCIA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</si>
  <si>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</si>
  <si>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</si>
  <si>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</si>
  <si>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</si>
  <si>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</si>
  <si>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</si>
  <si>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</si>
  <si>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</si>
  <si>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</si>
  <si>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</si>
  <si>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</si>
  <si>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</si>
  <si>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</si>
  <si>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A-01-02-01</t>
  </si>
  <si>
    <t>A-01-02-02</t>
  </si>
  <si>
    <t>A-01-02-03</t>
  </si>
  <si>
    <t>A-02</t>
  </si>
  <si>
    <t>ADQUISICIÓN DE BIENES  Y SERVICIOS</t>
  </si>
  <si>
    <t>Propios</t>
  </si>
  <si>
    <t>20</t>
  </si>
  <si>
    <t>A-03-03-01-999</t>
  </si>
  <si>
    <t>999</t>
  </si>
  <si>
    <t>OTRAS TRANSFERENCIAS - DISTRIBUCIÓN PREVIO CONCEPTO DGPPN</t>
  </si>
  <si>
    <t>A-03-03-04-001</t>
  </si>
  <si>
    <t>04</t>
  </si>
  <si>
    <t>001</t>
  </si>
  <si>
    <t>TRANSFERENCIAS BIENESTAR UNIVERSITARIO (LEY 30 DE 1992)</t>
  </si>
  <si>
    <t>A-03-10</t>
  </si>
  <si>
    <t>SENTENCIAS Y CONCILIACIONES</t>
  </si>
  <si>
    <t>A-08-04-01</t>
  </si>
  <si>
    <t>08</t>
  </si>
  <si>
    <t>11</t>
  </si>
  <si>
    <t>SSF</t>
  </si>
  <si>
    <t>CUOTA DE FISCALIZACIÓN Y AUDITAJE</t>
  </si>
  <si>
    <t>C-2202-0700-5</t>
  </si>
  <si>
    <t>C</t>
  </si>
  <si>
    <t>2202</t>
  </si>
  <si>
    <t>0700</t>
  </si>
  <si>
    <t>5</t>
  </si>
  <si>
    <t>FORTALECIMIENTO DE LAS ESTRATEGIAS DE CALIDAD, COBERTURA, PERTINENCIA Y PERMANENCIA DE LA EDUCACIÓN SUPERIOR EN EL INFOTEP  SAN ANDRÉS</t>
  </si>
  <si>
    <t>21</t>
  </si>
  <si>
    <t>C-2202-0700-6</t>
  </si>
  <si>
    <t>6</t>
  </si>
  <si>
    <t>FORTALECIMIENTO DE LA GESTIÓN INSTITUCIONAL DEL INFOTEP   SAN ANDRES Y PROVIDENCIA</t>
  </si>
  <si>
    <t>APROPIACION INICIAL</t>
  </si>
  <si>
    <t xml:space="preserve">REDUCIÓN SEGÚN DECRETO </t>
  </si>
  <si>
    <t>APROPIACIÓN VIGENCIA</t>
  </si>
  <si>
    <t>PAGO</t>
  </si>
  <si>
    <t>FUNCIONAMIENTO</t>
  </si>
  <si>
    <t>INVERSION</t>
  </si>
  <si>
    <t>TOTAL</t>
  </si>
  <si>
    <t>GASTOS DE PERSONAL</t>
  </si>
  <si>
    <t>ADQUISICIÓN BIENES Y SERVICIOS</t>
  </si>
  <si>
    <t>TRANSFERENCIAS CORRIENTES</t>
  </si>
  <si>
    <t>ADICIÓN</t>
  </si>
  <si>
    <t>INGRESOS</t>
  </si>
  <si>
    <t>NACIÓN</t>
  </si>
  <si>
    <t>PROPIOS</t>
  </si>
  <si>
    <t>SNIES 20</t>
  </si>
  <si>
    <t>SNIES     19</t>
  </si>
  <si>
    <t>SNIES   8</t>
  </si>
  <si>
    <t>SNIES SÓLO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</si>
</sst>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240A]&quot;$&quot;\ #,##0.00;\-&quot;$&quot;\ #,##0.00"/>
  </numFmts>
  <fonts count="2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name val="Calibri"/>
      <family val="2"/>
    </font>
    <font>
      <sz val="16"/>
      <name val="Calibri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name val="Arial"/>
      <family val="2"/>
    </font>
    <font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96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164" fontId="6" fillId="0" borderId="0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3" fillId="3" borderId="1" xfId="0" applyNumberFormat="1" applyFont="1" applyFill="1" applyBorder="1" applyAlignment="1">
      <alignment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3" fillId="4" borderId="1" xfId="0" applyNumberFormat="1" applyFont="1" applyFill="1" applyBorder="1" applyAlignment="1">
      <alignment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164" fontId="3" fillId="4" borderId="1" xfId="0" applyNumberFormat="1" applyFont="1" applyFill="1" applyBorder="1" applyAlignment="1">
      <alignment horizontal="right" vertical="center" wrapText="1" readingOrder="1"/>
    </xf>
    <xf numFmtId="0" fontId="3" fillId="5" borderId="1" xfId="0" applyNumberFormat="1" applyFont="1" applyFill="1" applyBorder="1" applyAlignment="1">
      <alignment vertical="center" wrapText="1" readingOrder="1"/>
    </xf>
    <xf numFmtId="0" fontId="3" fillId="5" borderId="1" xfId="0" applyNumberFormat="1" applyFont="1" applyFill="1" applyBorder="1" applyAlignment="1">
      <alignment horizontal="center" vertical="center" wrapText="1" readingOrder="1"/>
    </xf>
    <xf numFmtId="0" fontId="3" fillId="5" borderId="1" xfId="0" applyNumberFormat="1" applyFont="1" applyFill="1" applyBorder="1" applyAlignment="1">
      <alignment horizontal="left" vertical="center" wrapText="1" readingOrder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0" fontId="3" fillId="6" borderId="1" xfId="0" applyNumberFormat="1" applyFont="1" applyFill="1" applyBorder="1" applyAlignment="1">
      <alignment vertical="center" wrapText="1" readingOrder="1"/>
    </xf>
    <xf numFmtId="0" fontId="3" fillId="6" borderId="1" xfId="0" applyNumberFormat="1" applyFont="1" applyFill="1" applyBorder="1" applyAlignment="1">
      <alignment horizontal="center" vertical="center" wrapText="1" readingOrder="1"/>
    </xf>
    <xf numFmtId="0" fontId="3" fillId="6" borderId="1" xfId="0" applyNumberFormat="1" applyFont="1" applyFill="1" applyBorder="1" applyAlignment="1">
      <alignment horizontal="left" vertical="center" wrapText="1" readingOrder="1"/>
    </xf>
    <xf numFmtId="164" fontId="3" fillId="6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3" fontId="10" fillId="0" borderId="3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vertical="center" wrapText="1"/>
    </xf>
    <xf numFmtId="3" fontId="12" fillId="0" borderId="6" xfId="0" applyNumberFormat="1" applyFont="1" applyFill="1" applyBorder="1" applyAlignment="1">
      <alignment vertical="center"/>
    </xf>
    <xf numFmtId="0" fontId="11" fillId="0" borderId="7" xfId="0" applyFont="1" applyFill="1" applyBorder="1" applyAlignment="1">
      <alignment vertical="center" wrapText="1"/>
    </xf>
    <xf numFmtId="3" fontId="12" fillId="0" borderId="8" xfId="0" applyNumberFormat="1" applyFont="1" applyFill="1" applyBorder="1" applyAlignment="1">
      <alignment vertical="center"/>
    </xf>
    <xf numFmtId="3" fontId="0" fillId="0" borderId="8" xfId="0" applyNumberFormat="1" applyFont="1" applyFill="1" applyBorder="1" applyAlignment="1">
      <alignment vertical="center"/>
    </xf>
    <xf numFmtId="0" fontId="8" fillId="0" borderId="9" xfId="0" applyFont="1" applyFill="1" applyBorder="1" applyAlignment="1">
      <alignment vertical="center" wrapText="1"/>
    </xf>
    <xf numFmtId="3" fontId="9" fillId="0" borderId="10" xfId="0" applyNumberFormat="1" applyFont="1" applyFill="1" applyBorder="1" applyAlignment="1">
      <alignment vertical="center"/>
    </xf>
    <xf numFmtId="3" fontId="9" fillId="0" borderId="11" xfId="0" applyNumberFormat="1" applyFont="1" applyFill="1" applyBorder="1" applyAlignment="1">
      <alignment vertical="center"/>
    </xf>
    <xf numFmtId="3" fontId="9" fillId="0" borderId="12" xfId="0" applyNumberFormat="1" applyFont="1" applyFill="1" applyBorder="1" applyAlignment="1">
      <alignment vertical="center"/>
    </xf>
    <xf numFmtId="3" fontId="9" fillId="0" borderId="13" xfId="0" applyNumberFormat="1" applyFont="1" applyFill="1" applyBorder="1" applyAlignment="1">
      <alignment vertical="center"/>
    </xf>
    <xf numFmtId="3" fontId="9" fillId="0" borderId="14" xfId="0" applyNumberFormat="1" applyFont="1" applyFill="1" applyBorder="1" applyAlignment="1">
      <alignment vertical="center"/>
    </xf>
    <xf numFmtId="3" fontId="0" fillId="0" borderId="6" xfId="0" applyNumberFormat="1" applyFont="1" applyFill="1" applyBorder="1" applyAlignment="1">
      <alignment vertical="center"/>
    </xf>
    <xf numFmtId="3" fontId="0" fillId="6" borderId="6" xfId="0" applyNumberFormat="1" applyFont="1" applyFill="1" applyBorder="1" applyAlignment="1">
      <alignment vertical="center"/>
    </xf>
    <xf numFmtId="3" fontId="12" fillId="6" borderId="6" xfId="0" applyNumberFormat="1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 wrapText="1"/>
    </xf>
    <xf numFmtId="3" fontId="15" fillId="0" borderId="3" xfId="0" applyNumberFormat="1" applyFont="1" applyFill="1" applyBorder="1" applyAlignment="1">
      <alignment horizontal="center" vertical="center" wrapText="1"/>
    </xf>
    <xf numFmtId="3" fontId="16" fillId="6" borderId="4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/>
    <xf numFmtId="3" fontId="9" fillId="2" borderId="14" xfId="0" applyNumberFormat="1" applyFont="1" applyFill="1" applyBorder="1" applyAlignment="1">
      <alignment vertical="center"/>
    </xf>
    <xf numFmtId="0" fontId="18" fillId="0" borderId="0" xfId="0" applyFont="1" applyFill="1" applyBorder="1"/>
    <xf numFmtId="0" fontId="6" fillId="0" borderId="0" xfId="0" applyFont="1" applyFill="1" applyBorder="1"/>
    <xf numFmtId="0" fontId="6" fillId="4" borderId="0" xfId="0" applyFont="1" applyFill="1" applyBorder="1"/>
    <xf numFmtId="43" fontId="1" fillId="2" borderId="0" xfId="1" applyFont="1" applyFill="1" applyBorder="1"/>
    <xf numFmtId="3" fontId="1" fillId="7" borderId="0" xfId="0" applyNumberFormat="1" applyFont="1" applyFill="1" applyBorder="1"/>
    <xf numFmtId="43" fontId="1" fillId="8" borderId="0" xfId="1" applyFont="1" applyFill="1" applyBorder="1"/>
    <xf numFmtId="0" fontId="1" fillId="5" borderId="0" xfId="0" applyFont="1" applyFill="1" applyBorder="1"/>
    <xf numFmtId="0" fontId="6" fillId="7" borderId="0" xfId="0" applyFont="1" applyFill="1" applyBorder="1" applyAlignment="1">
      <alignment horizontal="center"/>
    </xf>
    <xf numFmtId="0" fontId="6" fillId="8" borderId="0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vertical="center" wrapText="1"/>
    </xf>
    <xf numFmtId="0" fontId="1" fillId="6" borderId="0" xfId="0" applyFont="1" applyFill="1" applyBorder="1"/>
    <xf numFmtId="0" fontId="3" fillId="9" borderId="1" xfId="0" applyNumberFormat="1" applyFont="1" applyFill="1" applyBorder="1" applyAlignment="1">
      <alignment vertical="center" wrapText="1" readingOrder="1"/>
    </xf>
    <xf numFmtId="0" fontId="3" fillId="9" borderId="1" xfId="0" applyNumberFormat="1" applyFont="1" applyFill="1" applyBorder="1" applyAlignment="1">
      <alignment horizontal="center" vertical="center" wrapText="1" readingOrder="1"/>
    </xf>
    <xf numFmtId="0" fontId="3" fillId="9" borderId="1" xfId="0" applyNumberFormat="1" applyFont="1" applyFill="1" applyBorder="1" applyAlignment="1">
      <alignment horizontal="left" vertical="center" wrapText="1" readingOrder="1"/>
    </xf>
    <xf numFmtId="164" fontId="3" fillId="9" borderId="1" xfId="0" applyNumberFormat="1" applyFont="1" applyFill="1" applyBorder="1" applyAlignment="1">
      <alignment horizontal="right" vertical="center" wrapText="1" readingOrder="1"/>
    </xf>
    <xf numFmtId="0" fontId="1" fillId="9" borderId="0" xfId="0" applyFont="1" applyFill="1" applyBorder="1"/>
    <xf numFmtId="0" fontId="3" fillId="10" borderId="1" xfId="0" applyNumberFormat="1" applyFont="1" applyFill="1" applyBorder="1" applyAlignment="1">
      <alignment vertical="center" wrapText="1" readingOrder="1"/>
    </xf>
    <xf numFmtId="0" fontId="3" fillId="10" borderId="1" xfId="0" applyNumberFormat="1" applyFont="1" applyFill="1" applyBorder="1" applyAlignment="1">
      <alignment horizontal="center" vertical="center" wrapText="1" readingOrder="1"/>
    </xf>
    <xf numFmtId="0" fontId="3" fillId="10" borderId="1" xfId="0" applyNumberFormat="1" applyFont="1" applyFill="1" applyBorder="1" applyAlignment="1">
      <alignment horizontal="left" vertical="center" wrapText="1" readingOrder="1"/>
    </xf>
    <xf numFmtId="164" fontId="3" fillId="10" borderId="1" xfId="0" applyNumberFormat="1" applyFont="1" applyFill="1" applyBorder="1" applyAlignment="1">
      <alignment horizontal="right" vertical="center" wrapText="1" readingOrder="1"/>
    </xf>
    <xf numFmtId="0" fontId="1" fillId="10" borderId="0" xfId="0" applyFont="1" applyFill="1" applyBorder="1"/>
    <xf numFmtId="0" fontId="3" fillId="11" borderId="1" xfId="0" applyNumberFormat="1" applyFont="1" applyFill="1" applyBorder="1" applyAlignment="1">
      <alignment vertical="center" wrapText="1" readingOrder="1"/>
    </xf>
    <xf numFmtId="0" fontId="3" fillId="11" borderId="1" xfId="0" applyNumberFormat="1" applyFont="1" applyFill="1" applyBorder="1" applyAlignment="1">
      <alignment horizontal="center" vertical="center" wrapText="1" readingOrder="1"/>
    </xf>
    <xf numFmtId="0" fontId="3" fillId="11" borderId="1" xfId="0" applyNumberFormat="1" applyFont="1" applyFill="1" applyBorder="1" applyAlignment="1">
      <alignment horizontal="left" vertical="center" wrapText="1" readingOrder="1"/>
    </xf>
    <xf numFmtId="164" fontId="3" fillId="11" borderId="1" xfId="0" applyNumberFormat="1" applyFont="1" applyFill="1" applyBorder="1" applyAlignment="1">
      <alignment horizontal="right" vertical="center" wrapText="1" readingOrder="1"/>
    </xf>
    <xf numFmtId="0" fontId="1" fillId="11" borderId="0" xfId="0" applyFont="1" applyFill="1" applyBorder="1"/>
    <xf numFmtId="0" fontId="1" fillId="4" borderId="0" xfId="0" applyFont="1" applyFill="1" applyBorder="1"/>
    <xf numFmtId="0" fontId="19" fillId="0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19" fillId="11" borderId="0" xfId="0" applyFont="1" applyFill="1" applyBorder="1" applyAlignment="1">
      <alignment horizontal="center" vertical="center"/>
    </xf>
    <xf numFmtId="0" fontId="19" fillId="10" borderId="0" xfId="0" applyFont="1" applyFill="1" applyBorder="1" applyAlignment="1">
      <alignment horizontal="center" vertical="center"/>
    </xf>
    <xf numFmtId="0" fontId="19" fillId="9" borderId="0" xfId="0" applyFont="1" applyFill="1" applyBorder="1" applyAlignment="1">
      <alignment horizontal="center" vertical="center"/>
    </xf>
    <xf numFmtId="0" fontId="19" fillId="6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"/>
  <sheetViews>
    <sheetView showGridLines="0" tabSelected="1" topLeftCell="M1" workbookViewId="0">
      <selection activeCell="X22" sqref="X22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482512944</v>
      </c>
      <c r="W5" s="7">
        <v>753851773</v>
      </c>
      <c r="X5" s="7">
        <v>482508894</v>
      </c>
      <c r="Y5" s="7">
        <v>480138319</v>
      </c>
      <c r="Z5" s="7">
        <v>480138319</v>
      </c>
      <c r="AA5" s="7">
        <v>480138319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192735025</v>
      </c>
      <c r="W6" s="7">
        <v>170668948</v>
      </c>
      <c r="X6" s="7">
        <v>192465025</v>
      </c>
      <c r="Y6" s="7">
        <v>192465025</v>
      </c>
      <c r="Z6" s="7">
        <v>192465025</v>
      </c>
      <c r="AA6" s="7">
        <v>183710529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32894873</v>
      </c>
      <c r="W7" s="7">
        <v>91207151</v>
      </c>
      <c r="X7" s="7">
        <v>32894873</v>
      </c>
      <c r="Y7" s="7">
        <v>32894873</v>
      </c>
      <c r="Z7" s="7">
        <v>32894873</v>
      </c>
      <c r="AA7" s="7">
        <v>32894873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597832917</v>
      </c>
      <c r="W8" s="7">
        <v>83000000</v>
      </c>
      <c r="X8" s="7">
        <v>231574336</v>
      </c>
      <c r="Y8" s="7">
        <v>231574336</v>
      </c>
      <c r="Z8" s="7">
        <v>231574336</v>
      </c>
      <c r="AA8" s="7">
        <v>173565072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37</v>
      </c>
      <c r="F9" s="4" t="s">
        <v>43</v>
      </c>
      <c r="G9" s="4" t="s">
        <v>43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44</v>
      </c>
      <c r="Q9" s="7">
        <v>0</v>
      </c>
      <c r="R9" s="7">
        <v>222000000</v>
      </c>
      <c r="S9" s="7">
        <v>0</v>
      </c>
      <c r="T9" s="7">
        <v>222000000</v>
      </c>
      <c r="U9" s="7">
        <v>0</v>
      </c>
      <c r="V9" s="7">
        <v>36554623</v>
      </c>
      <c r="W9" s="7">
        <v>185445377</v>
      </c>
      <c r="X9" s="7">
        <v>36554623</v>
      </c>
      <c r="Y9" s="7">
        <v>18417445</v>
      </c>
      <c r="Z9" s="7">
        <v>18417445</v>
      </c>
      <c r="AA9" s="7">
        <v>18008776</v>
      </c>
    </row>
    <row r="10" spans="1:27" ht="45" x14ac:dyDescent="0.25">
      <c r="A10" s="4" t="s">
        <v>33</v>
      </c>
      <c r="B10" s="5" t="s">
        <v>34</v>
      </c>
      <c r="C10" s="6" t="s">
        <v>50</v>
      </c>
      <c r="D10" s="4" t="s">
        <v>36</v>
      </c>
      <c r="E10" s="4" t="s">
        <v>37</v>
      </c>
      <c r="F10" s="4" t="s">
        <v>43</v>
      </c>
      <c r="G10" s="4" t="s">
        <v>46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47</v>
      </c>
      <c r="Q10" s="7">
        <v>0</v>
      </c>
      <c r="R10" s="7">
        <v>45000000</v>
      </c>
      <c r="S10" s="7">
        <v>0</v>
      </c>
      <c r="T10" s="7">
        <v>45000000</v>
      </c>
      <c r="U10" s="7">
        <v>0</v>
      </c>
      <c r="V10" s="7">
        <v>0</v>
      </c>
      <c r="W10" s="7">
        <v>45000000</v>
      </c>
      <c r="X10" s="7">
        <v>0</v>
      </c>
      <c r="Y10" s="7">
        <v>0</v>
      </c>
      <c r="Z10" s="7">
        <v>0</v>
      </c>
      <c r="AA10" s="7">
        <v>0</v>
      </c>
    </row>
    <row r="11" spans="1:27" ht="45" x14ac:dyDescent="0.25">
      <c r="A11" s="4" t="s">
        <v>33</v>
      </c>
      <c r="B11" s="5" t="s">
        <v>34</v>
      </c>
      <c r="C11" s="6" t="s">
        <v>51</v>
      </c>
      <c r="D11" s="4" t="s">
        <v>36</v>
      </c>
      <c r="E11" s="4" t="s">
        <v>43</v>
      </c>
      <c r="F11" s="4"/>
      <c r="G11" s="4"/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52</v>
      </c>
      <c r="Q11" s="7">
        <v>813584640</v>
      </c>
      <c r="R11" s="7">
        <v>0</v>
      </c>
      <c r="S11" s="7">
        <v>0</v>
      </c>
      <c r="T11" s="7">
        <v>813584640</v>
      </c>
      <c r="U11" s="7">
        <v>0</v>
      </c>
      <c r="V11" s="7">
        <v>756052421</v>
      </c>
      <c r="W11" s="7">
        <v>57532219</v>
      </c>
      <c r="X11" s="7">
        <v>605339107</v>
      </c>
      <c r="Y11" s="7">
        <v>282896917</v>
      </c>
      <c r="Z11" s="7">
        <v>282896917</v>
      </c>
      <c r="AA11" s="7">
        <v>268914065</v>
      </c>
    </row>
    <row r="12" spans="1:27" ht="45" x14ac:dyDescent="0.25">
      <c r="A12" s="4" t="s">
        <v>33</v>
      </c>
      <c r="B12" s="5" t="s">
        <v>34</v>
      </c>
      <c r="C12" s="6" t="s">
        <v>51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53</v>
      </c>
      <c r="N12" s="4" t="s">
        <v>54</v>
      </c>
      <c r="O12" s="4" t="s">
        <v>40</v>
      </c>
      <c r="P12" s="5" t="s">
        <v>52</v>
      </c>
      <c r="Q12" s="7">
        <v>345688969</v>
      </c>
      <c r="R12" s="7">
        <v>0</v>
      </c>
      <c r="S12" s="7">
        <v>0</v>
      </c>
      <c r="T12" s="7">
        <v>345688969</v>
      </c>
      <c r="U12" s="7">
        <v>0</v>
      </c>
      <c r="V12" s="7">
        <v>193947747</v>
      </c>
      <c r="W12" s="7">
        <v>151741222</v>
      </c>
      <c r="X12" s="7">
        <v>78369942</v>
      </c>
      <c r="Y12" s="7">
        <v>6512478</v>
      </c>
      <c r="Z12" s="7">
        <v>6512478</v>
      </c>
      <c r="AA12" s="7">
        <v>6512478</v>
      </c>
    </row>
    <row r="13" spans="1:27" ht="45" x14ac:dyDescent="0.25">
      <c r="A13" s="4" t="s">
        <v>33</v>
      </c>
      <c r="B13" s="5" t="s">
        <v>34</v>
      </c>
      <c r="C13" s="6" t="s">
        <v>55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56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2053067118</v>
      </c>
      <c r="R13" s="7">
        <v>0</v>
      </c>
      <c r="S13" s="7">
        <v>267000000</v>
      </c>
      <c r="T13" s="7">
        <v>1786067118</v>
      </c>
      <c r="U13" s="7">
        <v>1786067118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 x14ac:dyDescent="0.25">
      <c r="A14" s="4" t="s">
        <v>33</v>
      </c>
      <c r="B14" s="5" t="s">
        <v>34</v>
      </c>
      <c r="C14" s="6" t="s">
        <v>55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56</v>
      </c>
      <c r="I14" s="4"/>
      <c r="J14" s="4"/>
      <c r="K14" s="4"/>
      <c r="L14" s="4"/>
      <c r="M14" s="4" t="s">
        <v>53</v>
      </c>
      <c r="N14" s="4" t="s">
        <v>54</v>
      </c>
      <c r="O14" s="4" t="s">
        <v>40</v>
      </c>
      <c r="P14" s="5" t="s">
        <v>57</v>
      </c>
      <c r="Q14" s="7">
        <v>225811031</v>
      </c>
      <c r="R14" s="7">
        <v>0</v>
      </c>
      <c r="S14" s="7">
        <v>0</v>
      </c>
      <c r="T14" s="7">
        <v>225811031</v>
      </c>
      <c r="U14" s="7">
        <v>225811031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45" x14ac:dyDescent="0.25">
      <c r="A15" s="4" t="s">
        <v>33</v>
      </c>
      <c r="B15" s="5" t="s">
        <v>34</v>
      </c>
      <c r="C15" s="6" t="s">
        <v>58</v>
      </c>
      <c r="D15" s="4" t="s">
        <v>36</v>
      </c>
      <c r="E15" s="4" t="s">
        <v>46</v>
      </c>
      <c r="F15" s="4" t="s">
        <v>46</v>
      </c>
      <c r="G15" s="4" t="s">
        <v>59</v>
      </c>
      <c r="H15" s="4" t="s">
        <v>60</v>
      </c>
      <c r="I15" s="4"/>
      <c r="J15" s="4"/>
      <c r="K15" s="4"/>
      <c r="L15" s="4"/>
      <c r="M15" s="4" t="s">
        <v>53</v>
      </c>
      <c r="N15" s="4" t="s">
        <v>54</v>
      </c>
      <c r="O15" s="4" t="s">
        <v>40</v>
      </c>
      <c r="P15" s="5" t="s">
        <v>61</v>
      </c>
      <c r="Q15" s="7">
        <v>119201876</v>
      </c>
      <c r="R15" s="7">
        <v>0</v>
      </c>
      <c r="S15" s="7">
        <v>0</v>
      </c>
      <c r="T15" s="7">
        <v>119201876</v>
      </c>
      <c r="U15" s="7">
        <v>0</v>
      </c>
      <c r="V15" s="7">
        <v>63450000</v>
      </c>
      <c r="W15" s="7">
        <v>55751876</v>
      </c>
      <c r="X15" s="7">
        <v>20000000</v>
      </c>
      <c r="Y15" s="7">
        <v>5000000</v>
      </c>
      <c r="Z15" s="7">
        <v>5000000</v>
      </c>
      <c r="AA15" s="7">
        <v>5000000</v>
      </c>
    </row>
    <row r="16" spans="1:27" ht="45" x14ac:dyDescent="0.25">
      <c r="A16" s="4" t="s">
        <v>33</v>
      </c>
      <c r="B16" s="5" t="s">
        <v>34</v>
      </c>
      <c r="C16" s="6" t="s">
        <v>62</v>
      </c>
      <c r="D16" s="4" t="s">
        <v>36</v>
      </c>
      <c r="E16" s="4" t="s">
        <v>46</v>
      </c>
      <c r="F16" s="4" t="s">
        <v>39</v>
      </c>
      <c r="G16" s="4"/>
      <c r="H16" s="4"/>
      <c r="I16" s="4"/>
      <c r="J16" s="4"/>
      <c r="K16" s="4"/>
      <c r="L16" s="4"/>
      <c r="M16" s="4" t="s">
        <v>53</v>
      </c>
      <c r="N16" s="4" t="s">
        <v>54</v>
      </c>
      <c r="O16" s="4" t="s">
        <v>40</v>
      </c>
      <c r="P16" s="5" t="s">
        <v>63</v>
      </c>
      <c r="Q16" s="7">
        <v>10000000</v>
      </c>
      <c r="R16" s="7">
        <v>0</v>
      </c>
      <c r="S16" s="7">
        <v>0</v>
      </c>
      <c r="T16" s="7">
        <v>10000000</v>
      </c>
      <c r="U16" s="7">
        <v>0</v>
      </c>
      <c r="V16" s="7">
        <v>0</v>
      </c>
      <c r="W16" s="7">
        <v>10000000</v>
      </c>
      <c r="X16" s="7">
        <v>0</v>
      </c>
      <c r="Y16" s="7">
        <v>0</v>
      </c>
      <c r="Z16" s="7">
        <v>0</v>
      </c>
      <c r="AA16" s="7">
        <v>0</v>
      </c>
    </row>
    <row r="17" spans="1:27" ht="45" x14ac:dyDescent="0.25">
      <c r="A17" s="4" t="s">
        <v>33</v>
      </c>
      <c r="B17" s="5" t="s">
        <v>34</v>
      </c>
      <c r="C17" s="6" t="s">
        <v>64</v>
      </c>
      <c r="D17" s="4" t="s">
        <v>36</v>
      </c>
      <c r="E17" s="4" t="s">
        <v>65</v>
      </c>
      <c r="F17" s="4" t="s">
        <v>59</v>
      </c>
      <c r="G17" s="4" t="s">
        <v>37</v>
      </c>
      <c r="H17" s="4"/>
      <c r="I17" s="4"/>
      <c r="J17" s="4"/>
      <c r="K17" s="4"/>
      <c r="L17" s="4"/>
      <c r="M17" s="4" t="s">
        <v>38</v>
      </c>
      <c r="N17" s="4" t="s">
        <v>66</v>
      </c>
      <c r="O17" s="4" t="s">
        <v>67</v>
      </c>
      <c r="P17" s="5" t="s">
        <v>68</v>
      </c>
      <c r="Q17" s="7">
        <v>18000000</v>
      </c>
      <c r="R17" s="7">
        <v>0</v>
      </c>
      <c r="S17" s="7">
        <v>0</v>
      </c>
      <c r="T17" s="7">
        <v>18000000</v>
      </c>
      <c r="U17" s="7">
        <v>0</v>
      </c>
      <c r="V17" s="7">
        <v>0</v>
      </c>
      <c r="W17" s="7">
        <v>18000000</v>
      </c>
      <c r="X17" s="7">
        <v>0</v>
      </c>
      <c r="Y17" s="7">
        <v>0</v>
      </c>
      <c r="Z17" s="7">
        <v>0</v>
      </c>
      <c r="AA17" s="7">
        <v>0</v>
      </c>
    </row>
    <row r="18" spans="1:27" ht="67.5" x14ac:dyDescent="0.25">
      <c r="A18" s="4" t="s">
        <v>33</v>
      </c>
      <c r="B18" s="5" t="s">
        <v>34</v>
      </c>
      <c r="C18" s="6" t="s">
        <v>69</v>
      </c>
      <c r="D18" s="4" t="s">
        <v>70</v>
      </c>
      <c r="E18" s="4" t="s">
        <v>71</v>
      </c>
      <c r="F18" s="4" t="s">
        <v>72</v>
      </c>
      <c r="G18" s="4" t="s">
        <v>73</v>
      </c>
      <c r="H18" s="4"/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74</v>
      </c>
      <c r="Q18" s="7">
        <v>402044235</v>
      </c>
      <c r="R18" s="7">
        <v>0</v>
      </c>
      <c r="S18" s="7">
        <v>0</v>
      </c>
      <c r="T18" s="7">
        <v>402044235</v>
      </c>
      <c r="U18" s="7">
        <v>0</v>
      </c>
      <c r="V18" s="7">
        <v>245767950</v>
      </c>
      <c r="W18" s="7">
        <v>156276285</v>
      </c>
      <c r="X18" s="7">
        <v>243072849</v>
      </c>
      <c r="Y18" s="7">
        <v>83616516</v>
      </c>
      <c r="Z18" s="7">
        <v>83616516</v>
      </c>
      <c r="AA18" s="7">
        <v>83616516</v>
      </c>
    </row>
    <row r="19" spans="1:27" ht="67.5" x14ac:dyDescent="0.25">
      <c r="A19" s="4" t="s">
        <v>33</v>
      </c>
      <c r="B19" s="5" t="s">
        <v>34</v>
      </c>
      <c r="C19" s="6" t="s">
        <v>69</v>
      </c>
      <c r="D19" s="4" t="s">
        <v>70</v>
      </c>
      <c r="E19" s="4" t="s">
        <v>71</v>
      </c>
      <c r="F19" s="4" t="s">
        <v>72</v>
      </c>
      <c r="G19" s="4" t="s">
        <v>73</v>
      </c>
      <c r="H19" s="4"/>
      <c r="I19" s="4"/>
      <c r="J19" s="4"/>
      <c r="K19" s="4"/>
      <c r="L19" s="4"/>
      <c r="M19" s="4" t="s">
        <v>53</v>
      </c>
      <c r="N19" s="4" t="s">
        <v>75</v>
      </c>
      <c r="O19" s="4" t="s">
        <v>40</v>
      </c>
      <c r="P19" s="5" t="s">
        <v>74</v>
      </c>
      <c r="Q19" s="7">
        <v>461882761</v>
      </c>
      <c r="R19" s="7">
        <v>0</v>
      </c>
      <c r="S19" s="7">
        <v>0</v>
      </c>
      <c r="T19" s="7">
        <v>461882761</v>
      </c>
      <c r="U19" s="7">
        <v>0</v>
      </c>
      <c r="V19" s="7">
        <v>277202485</v>
      </c>
      <c r="W19" s="7">
        <v>184680276</v>
      </c>
      <c r="X19" s="7">
        <v>164491950</v>
      </c>
      <c r="Y19" s="7">
        <v>20977034</v>
      </c>
      <c r="Z19" s="7">
        <v>20977034</v>
      </c>
      <c r="AA19" s="7">
        <v>20977034</v>
      </c>
    </row>
    <row r="20" spans="1:27" ht="45" x14ac:dyDescent="0.25">
      <c r="A20" s="4" t="s">
        <v>33</v>
      </c>
      <c r="B20" s="5" t="s">
        <v>34</v>
      </c>
      <c r="C20" s="6" t="s">
        <v>76</v>
      </c>
      <c r="D20" s="4" t="s">
        <v>70</v>
      </c>
      <c r="E20" s="4" t="s">
        <v>71</v>
      </c>
      <c r="F20" s="4" t="s">
        <v>72</v>
      </c>
      <c r="G20" s="4" t="s">
        <v>77</v>
      </c>
      <c r="H20" s="4"/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78</v>
      </c>
      <c r="Q20" s="7">
        <v>2296842005</v>
      </c>
      <c r="R20" s="7">
        <v>0</v>
      </c>
      <c r="S20" s="7">
        <v>0</v>
      </c>
      <c r="T20" s="7">
        <v>2296842005</v>
      </c>
      <c r="U20" s="7">
        <v>0</v>
      </c>
      <c r="V20" s="7">
        <v>1235598111</v>
      </c>
      <c r="W20" s="7">
        <v>1061243894</v>
      </c>
      <c r="X20" s="7">
        <v>948143292</v>
      </c>
      <c r="Y20" s="7">
        <v>503718773.5</v>
      </c>
      <c r="Z20" s="7">
        <v>503718773.5</v>
      </c>
      <c r="AA20" s="7">
        <v>501186012.5</v>
      </c>
    </row>
    <row r="21" spans="1:27" ht="45" x14ac:dyDescent="0.25">
      <c r="A21" s="4" t="s">
        <v>33</v>
      </c>
      <c r="B21" s="5" t="s">
        <v>34</v>
      </c>
      <c r="C21" s="6" t="s">
        <v>76</v>
      </c>
      <c r="D21" s="4" t="s">
        <v>70</v>
      </c>
      <c r="E21" s="4" t="s">
        <v>71</v>
      </c>
      <c r="F21" s="4" t="s">
        <v>72</v>
      </c>
      <c r="G21" s="4" t="s">
        <v>77</v>
      </c>
      <c r="H21" s="4"/>
      <c r="I21" s="4"/>
      <c r="J21" s="4"/>
      <c r="K21" s="4"/>
      <c r="L21" s="4"/>
      <c r="M21" s="4" t="s">
        <v>53</v>
      </c>
      <c r="N21" s="4" t="s">
        <v>75</v>
      </c>
      <c r="O21" s="4" t="s">
        <v>40</v>
      </c>
      <c r="P21" s="5" t="s">
        <v>78</v>
      </c>
      <c r="Q21" s="7">
        <v>760000000</v>
      </c>
      <c r="R21" s="7">
        <v>0</v>
      </c>
      <c r="S21" s="7">
        <v>0</v>
      </c>
      <c r="T21" s="7">
        <v>760000000</v>
      </c>
      <c r="U21" s="7">
        <v>0</v>
      </c>
      <c r="V21" s="7">
        <v>219029154</v>
      </c>
      <c r="W21" s="7">
        <v>540970846</v>
      </c>
      <c r="X21" s="7">
        <v>200662473</v>
      </c>
      <c r="Y21" s="7">
        <v>78787608</v>
      </c>
      <c r="Z21" s="7">
        <v>78787608</v>
      </c>
      <c r="AA21" s="7">
        <v>50787608</v>
      </c>
    </row>
    <row r="22" spans="1:27" x14ac:dyDescent="0.25">
      <c r="A22" s="4" t="s">
        <v>1</v>
      </c>
      <c r="B22" s="5" t="s">
        <v>1</v>
      </c>
      <c r="C22" s="6" t="s">
        <v>1</v>
      </c>
      <c r="D22" s="4" t="s">
        <v>1</v>
      </c>
      <c r="E22" s="4" t="s">
        <v>1</v>
      </c>
      <c r="F22" s="4" t="s">
        <v>1</v>
      </c>
      <c r="G22" s="4" t="s">
        <v>1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1</v>
      </c>
      <c r="M22" s="4" t="s">
        <v>1</v>
      </c>
      <c r="N22" s="4" t="s">
        <v>1</v>
      </c>
      <c r="O22" s="4" t="s">
        <v>1</v>
      </c>
      <c r="P22" s="5" t="s">
        <v>1</v>
      </c>
      <c r="Q22" s="7">
        <v>9910826266</v>
      </c>
      <c r="R22" s="7">
        <v>267000000</v>
      </c>
      <c r="S22" s="7">
        <v>267000000</v>
      </c>
      <c r="T22" s="7">
        <v>9910826266</v>
      </c>
      <c r="U22" s="7">
        <v>2011878149</v>
      </c>
      <c r="V22" s="7">
        <v>4333578250</v>
      </c>
      <c r="W22" s="7">
        <v>3565369867</v>
      </c>
      <c r="X22" s="7">
        <v>3236077364</v>
      </c>
      <c r="Y22" s="7">
        <v>1936999324.5</v>
      </c>
      <c r="Z22" s="7">
        <v>1936999324.5</v>
      </c>
      <c r="AA22" s="7">
        <v>1825311282.5</v>
      </c>
    </row>
    <row r="23" spans="1:27" x14ac:dyDescent="0.25">
      <c r="A23" s="4" t="s">
        <v>1</v>
      </c>
      <c r="B23" s="8" t="s">
        <v>1</v>
      </c>
      <c r="C23" s="6" t="s">
        <v>1</v>
      </c>
      <c r="D23" s="4" t="s">
        <v>1</v>
      </c>
      <c r="E23" s="4" t="s">
        <v>1</v>
      </c>
      <c r="F23" s="4" t="s">
        <v>1</v>
      </c>
      <c r="G23" s="4" t="s">
        <v>1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1</v>
      </c>
      <c r="M23" s="4" t="s">
        <v>1</v>
      </c>
      <c r="N23" s="4" t="s">
        <v>1</v>
      </c>
      <c r="O23" s="4" t="s">
        <v>1</v>
      </c>
      <c r="P23" s="5" t="s">
        <v>1</v>
      </c>
      <c r="Q23" s="9" t="s">
        <v>1</v>
      </c>
      <c r="R23" s="9" t="s">
        <v>1</v>
      </c>
      <c r="S23" s="9" t="s">
        <v>1</v>
      </c>
      <c r="T23" s="9" t="s">
        <v>1</v>
      </c>
      <c r="U23" s="9" t="s">
        <v>1</v>
      </c>
      <c r="V23" s="9" t="s">
        <v>1</v>
      </c>
      <c r="W23" s="9" t="s">
        <v>1</v>
      </c>
      <c r="X23" s="9" t="s">
        <v>1</v>
      </c>
      <c r="Y23" s="9" t="s">
        <v>1</v>
      </c>
      <c r="Z23" s="9" t="s">
        <v>1</v>
      </c>
      <c r="AA23" s="9" t="s">
        <v>1</v>
      </c>
    </row>
    <row r="24" spans="1:27" ht="0" hidden="1" customHeight="1" x14ac:dyDescent="0.25"/>
    <row r="25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4AF64-CF06-460C-B617-C722EDB23A99}">
  <dimension ref="A1:AA25"/>
  <sheetViews>
    <sheetView topLeftCell="F1" workbookViewId="0">
      <selection activeCell="S25" sqref="S25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8.85546875" hidden="1" customWidth="1"/>
    <col min="18" max="19" width="18.85546875" customWidth="1"/>
    <col min="20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482512944</v>
      </c>
      <c r="W5" s="7">
        <v>753851773</v>
      </c>
      <c r="X5" s="7">
        <v>482508894</v>
      </c>
      <c r="Y5" s="7">
        <v>480138319</v>
      </c>
      <c r="Z5" s="7">
        <v>480138319</v>
      </c>
      <c r="AA5" s="7">
        <v>480138319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192735025</v>
      </c>
      <c r="W6" s="7">
        <v>170668948</v>
      </c>
      <c r="X6" s="7">
        <v>192465025</v>
      </c>
      <c r="Y6" s="7">
        <v>192465025</v>
      </c>
      <c r="Z6" s="7">
        <v>192465025</v>
      </c>
      <c r="AA6" s="7">
        <v>183710529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32894873</v>
      </c>
      <c r="W7" s="7">
        <v>91207151</v>
      </c>
      <c r="X7" s="7">
        <v>32894873</v>
      </c>
      <c r="Y7" s="7">
        <v>32894873</v>
      </c>
      <c r="Z7" s="7">
        <v>32894873</v>
      </c>
      <c r="AA7" s="7">
        <v>32894873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597832917</v>
      </c>
      <c r="W8" s="7">
        <v>83000000</v>
      </c>
      <c r="X8" s="7">
        <v>231574336</v>
      </c>
      <c r="Y8" s="7">
        <v>231574336</v>
      </c>
      <c r="Z8" s="7">
        <v>231574336</v>
      </c>
      <c r="AA8" s="7">
        <v>173565072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37</v>
      </c>
      <c r="F9" s="4" t="s">
        <v>43</v>
      </c>
      <c r="G9" s="4" t="s">
        <v>43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44</v>
      </c>
      <c r="Q9" s="7">
        <v>0</v>
      </c>
      <c r="R9" s="7">
        <v>222000000</v>
      </c>
      <c r="S9" s="7">
        <v>0</v>
      </c>
      <c r="T9" s="7">
        <v>222000000</v>
      </c>
      <c r="U9" s="7">
        <v>0</v>
      </c>
      <c r="V9" s="7">
        <v>36554623</v>
      </c>
      <c r="W9" s="7">
        <v>185445377</v>
      </c>
      <c r="X9" s="7">
        <v>36554623</v>
      </c>
      <c r="Y9" s="7">
        <v>18417445</v>
      </c>
      <c r="Z9" s="7">
        <v>18417445</v>
      </c>
      <c r="AA9" s="7">
        <v>18008776</v>
      </c>
    </row>
    <row r="10" spans="1:27" ht="45" x14ac:dyDescent="0.25">
      <c r="A10" s="4" t="s">
        <v>33</v>
      </c>
      <c r="B10" s="5" t="s">
        <v>34</v>
      </c>
      <c r="C10" s="6" t="s">
        <v>50</v>
      </c>
      <c r="D10" s="4" t="s">
        <v>36</v>
      </c>
      <c r="E10" s="4" t="s">
        <v>37</v>
      </c>
      <c r="F10" s="4" t="s">
        <v>43</v>
      </c>
      <c r="G10" s="4" t="s">
        <v>46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47</v>
      </c>
      <c r="Q10" s="7">
        <v>0</v>
      </c>
      <c r="R10" s="7">
        <v>45000000</v>
      </c>
      <c r="S10" s="7">
        <v>0</v>
      </c>
      <c r="T10" s="7">
        <v>45000000</v>
      </c>
      <c r="U10" s="7">
        <v>0</v>
      </c>
      <c r="V10" s="7">
        <v>0</v>
      </c>
      <c r="W10" s="7">
        <v>45000000</v>
      </c>
      <c r="X10" s="7">
        <v>0</v>
      </c>
      <c r="Y10" s="7">
        <v>0</v>
      </c>
      <c r="Z10" s="7">
        <v>0</v>
      </c>
      <c r="AA10" s="7">
        <v>0</v>
      </c>
    </row>
    <row r="11" spans="1:27" ht="45" x14ac:dyDescent="0.25">
      <c r="A11" s="4" t="s">
        <v>33</v>
      </c>
      <c r="B11" s="5" t="s">
        <v>34</v>
      </c>
      <c r="C11" s="6" t="s">
        <v>51</v>
      </c>
      <c r="D11" s="4" t="s">
        <v>36</v>
      </c>
      <c r="E11" s="4" t="s">
        <v>43</v>
      </c>
      <c r="F11" s="4"/>
      <c r="G11" s="4"/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52</v>
      </c>
      <c r="Q11" s="7">
        <v>813584640</v>
      </c>
      <c r="R11" s="7">
        <v>0</v>
      </c>
      <c r="S11" s="7">
        <v>0</v>
      </c>
      <c r="T11" s="7">
        <v>813584640</v>
      </c>
      <c r="U11" s="7">
        <v>0</v>
      </c>
      <c r="V11" s="7">
        <v>756052421</v>
      </c>
      <c r="W11" s="7">
        <v>57532219</v>
      </c>
      <c r="X11" s="7">
        <v>605339107</v>
      </c>
      <c r="Y11" s="7">
        <v>282896917</v>
      </c>
      <c r="Z11" s="7">
        <v>282896917</v>
      </c>
      <c r="AA11" s="7">
        <v>268914065</v>
      </c>
    </row>
    <row r="12" spans="1:27" ht="45" x14ac:dyDescent="0.25">
      <c r="A12" s="4" t="s">
        <v>33</v>
      </c>
      <c r="B12" s="5" t="s">
        <v>34</v>
      </c>
      <c r="C12" s="6" t="s">
        <v>51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53</v>
      </c>
      <c r="N12" s="4" t="s">
        <v>54</v>
      </c>
      <c r="O12" s="4" t="s">
        <v>40</v>
      </c>
      <c r="P12" s="5" t="s">
        <v>52</v>
      </c>
      <c r="Q12" s="7">
        <v>345688969</v>
      </c>
      <c r="R12" s="7">
        <v>0</v>
      </c>
      <c r="S12" s="7">
        <v>0</v>
      </c>
      <c r="T12" s="7">
        <v>345688969</v>
      </c>
      <c r="U12" s="7">
        <v>0</v>
      </c>
      <c r="V12" s="7">
        <v>193947747</v>
      </c>
      <c r="W12" s="7">
        <v>151741222</v>
      </c>
      <c r="X12" s="7">
        <v>78369942</v>
      </c>
      <c r="Y12" s="7">
        <v>6512478</v>
      </c>
      <c r="Z12" s="7">
        <v>6512478</v>
      </c>
      <c r="AA12" s="7">
        <v>6512478</v>
      </c>
    </row>
    <row r="13" spans="1:27" ht="45" x14ac:dyDescent="0.25">
      <c r="A13" s="4" t="s">
        <v>33</v>
      </c>
      <c r="B13" s="5" t="s">
        <v>34</v>
      </c>
      <c r="C13" s="6" t="s">
        <v>55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56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2053067118</v>
      </c>
      <c r="R13" s="7">
        <v>0</v>
      </c>
      <c r="S13" s="7">
        <v>267000000</v>
      </c>
      <c r="T13" s="7">
        <v>1786067118</v>
      </c>
      <c r="U13" s="7">
        <v>1786067118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 x14ac:dyDescent="0.25">
      <c r="A14" s="4" t="s">
        <v>33</v>
      </c>
      <c r="B14" s="5" t="s">
        <v>34</v>
      </c>
      <c r="C14" s="6" t="s">
        <v>55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56</v>
      </c>
      <c r="I14" s="4"/>
      <c r="J14" s="4"/>
      <c r="K14" s="4"/>
      <c r="L14" s="4"/>
      <c r="M14" s="4" t="s">
        <v>53</v>
      </c>
      <c r="N14" s="4" t="s">
        <v>54</v>
      </c>
      <c r="O14" s="4" t="s">
        <v>40</v>
      </c>
      <c r="P14" s="5" t="s">
        <v>57</v>
      </c>
      <c r="Q14" s="7">
        <v>225811031</v>
      </c>
      <c r="R14" s="7">
        <v>0</v>
      </c>
      <c r="S14" s="7">
        <v>0</v>
      </c>
      <c r="T14" s="7">
        <v>225811031</v>
      </c>
      <c r="U14" s="7">
        <v>225811031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45" x14ac:dyDescent="0.25">
      <c r="A15" s="4" t="s">
        <v>33</v>
      </c>
      <c r="B15" s="5" t="s">
        <v>34</v>
      </c>
      <c r="C15" s="6" t="s">
        <v>58</v>
      </c>
      <c r="D15" s="4" t="s">
        <v>36</v>
      </c>
      <c r="E15" s="4" t="s">
        <v>46</v>
      </c>
      <c r="F15" s="4" t="s">
        <v>46</v>
      </c>
      <c r="G15" s="4" t="s">
        <v>59</v>
      </c>
      <c r="H15" s="4" t="s">
        <v>60</v>
      </c>
      <c r="I15" s="4"/>
      <c r="J15" s="4"/>
      <c r="K15" s="4"/>
      <c r="L15" s="4"/>
      <c r="M15" s="4" t="s">
        <v>53</v>
      </c>
      <c r="N15" s="4" t="s">
        <v>54</v>
      </c>
      <c r="O15" s="4" t="s">
        <v>40</v>
      </c>
      <c r="P15" s="5" t="s">
        <v>61</v>
      </c>
      <c r="Q15" s="7">
        <v>119201876</v>
      </c>
      <c r="R15" s="7">
        <v>0</v>
      </c>
      <c r="S15" s="7">
        <v>0</v>
      </c>
      <c r="T15" s="7">
        <v>119201876</v>
      </c>
      <c r="U15" s="7">
        <v>0</v>
      </c>
      <c r="V15" s="7">
        <v>63450000</v>
      </c>
      <c r="W15" s="7">
        <v>55751876</v>
      </c>
      <c r="X15" s="7">
        <v>20000000</v>
      </c>
      <c r="Y15" s="7">
        <v>5000000</v>
      </c>
      <c r="Z15" s="7">
        <v>5000000</v>
      </c>
      <c r="AA15" s="7">
        <v>5000000</v>
      </c>
    </row>
    <row r="16" spans="1:27" ht="45" x14ac:dyDescent="0.25">
      <c r="A16" s="4" t="s">
        <v>33</v>
      </c>
      <c r="B16" s="5" t="s">
        <v>34</v>
      </c>
      <c r="C16" s="6" t="s">
        <v>62</v>
      </c>
      <c r="D16" s="4" t="s">
        <v>36</v>
      </c>
      <c r="E16" s="4" t="s">
        <v>46</v>
      </c>
      <c r="F16" s="4" t="s">
        <v>39</v>
      </c>
      <c r="G16" s="4"/>
      <c r="H16" s="4"/>
      <c r="I16" s="4"/>
      <c r="J16" s="4"/>
      <c r="K16" s="4"/>
      <c r="L16" s="4"/>
      <c r="M16" s="4" t="s">
        <v>53</v>
      </c>
      <c r="N16" s="4" t="s">
        <v>54</v>
      </c>
      <c r="O16" s="4" t="s">
        <v>40</v>
      </c>
      <c r="P16" s="5" t="s">
        <v>63</v>
      </c>
      <c r="Q16" s="7">
        <v>10000000</v>
      </c>
      <c r="R16" s="7">
        <v>0</v>
      </c>
      <c r="S16" s="7">
        <v>0</v>
      </c>
      <c r="T16" s="7">
        <v>10000000</v>
      </c>
      <c r="U16" s="7">
        <v>0</v>
      </c>
      <c r="V16" s="7">
        <v>0</v>
      </c>
      <c r="W16" s="7">
        <v>10000000</v>
      </c>
      <c r="X16" s="7">
        <v>0</v>
      </c>
      <c r="Y16" s="7">
        <v>0</v>
      </c>
      <c r="Z16" s="7">
        <v>0</v>
      </c>
      <c r="AA16" s="7">
        <v>0</v>
      </c>
    </row>
    <row r="17" spans="1:27" ht="45" x14ac:dyDescent="0.25">
      <c r="A17" s="4" t="s">
        <v>33</v>
      </c>
      <c r="B17" s="5" t="s">
        <v>34</v>
      </c>
      <c r="C17" s="6" t="s">
        <v>64</v>
      </c>
      <c r="D17" s="4" t="s">
        <v>36</v>
      </c>
      <c r="E17" s="4" t="s">
        <v>65</v>
      </c>
      <c r="F17" s="4" t="s">
        <v>59</v>
      </c>
      <c r="G17" s="4" t="s">
        <v>37</v>
      </c>
      <c r="H17" s="4"/>
      <c r="I17" s="4"/>
      <c r="J17" s="4"/>
      <c r="K17" s="4"/>
      <c r="L17" s="4"/>
      <c r="M17" s="4" t="s">
        <v>38</v>
      </c>
      <c r="N17" s="4" t="s">
        <v>66</v>
      </c>
      <c r="O17" s="4" t="s">
        <v>67</v>
      </c>
      <c r="P17" s="5" t="s">
        <v>68</v>
      </c>
      <c r="Q17" s="7">
        <v>18000000</v>
      </c>
      <c r="R17" s="7">
        <v>0</v>
      </c>
      <c r="S17" s="7">
        <v>0</v>
      </c>
      <c r="T17" s="7">
        <v>18000000</v>
      </c>
      <c r="U17" s="7">
        <v>0</v>
      </c>
      <c r="V17" s="7">
        <v>0</v>
      </c>
      <c r="W17" s="7">
        <v>18000000</v>
      </c>
      <c r="X17" s="7">
        <v>0</v>
      </c>
      <c r="Y17" s="7">
        <v>0</v>
      </c>
      <c r="Z17" s="7">
        <v>0</v>
      </c>
      <c r="AA17" s="7">
        <v>0</v>
      </c>
    </row>
    <row r="18" spans="1:27" ht="27" customHeight="1" x14ac:dyDescent="0.25">
      <c r="A18" s="4"/>
      <c r="B18" s="5"/>
      <c r="C18" s="6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5"/>
      <c r="Q18" s="7"/>
      <c r="R18" s="10">
        <f>SUM(R5:R17)</f>
        <v>267000000</v>
      </c>
      <c r="S18" s="10">
        <f t="shared" ref="S18:AA18" si="0">SUM(S5:S17)</f>
        <v>267000000</v>
      </c>
      <c r="T18" s="10">
        <f t="shared" si="0"/>
        <v>5990057265</v>
      </c>
      <c r="U18" s="10">
        <f t="shared" si="0"/>
        <v>2011878149</v>
      </c>
      <c r="V18" s="10">
        <f t="shared" si="0"/>
        <v>2355980550</v>
      </c>
      <c r="W18" s="10">
        <f t="shared" si="0"/>
        <v>1622198566</v>
      </c>
      <c r="X18" s="10">
        <f t="shared" si="0"/>
        <v>1679706800</v>
      </c>
      <c r="Y18" s="10">
        <f t="shared" si="0"/>
        <v>1249899393</v>
      </c>
      <c r="Z18" s="10">
        <f t="shared" si="0"/>
        <v>1249899393</v>
      </c>
      <c r="AA18" s="10">
        <f t="shared" si="0"/>
        <v>1168744112</v>
      </c>
    </row>
    <row r="19" spans="1:27" x14ac:dyDescent="0.25">
      <c r="A19" s="4"/>
      <c r="B19" s="5"/>
      <c r="C19" s="6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x14ac:dyDescent="0.25">
      <c r="A20" s="4"/>
      <c r="B20" s="5"/>
      <c r="C20" s="6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x14ac:dyDescent="0.25">
      <c r="A21" s="4"/>
      <c r="B21" s="5"/>
      <c r="C21" s="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5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x14ac:dyDescent="0.25">
      <c r="A22" s="4"/>
      <c r="B22" s="5"/>
      <c r="C22" s="6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x14ac:dyDescent="0.25">
      <c r="A23" s="4"/>
      <c r="B23" s="8"/>
      <c r="C23" s="6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ht="0" hidden="1" customHeight="1" x14ac:dyDescent="0.25"/>
    <row r="25" spans="1:27" ht="33.950000000000003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29033-B8AD-48A0-A60B-C4F8EB3CD183}">
  <dimension ref="A1:AA12"/>
  <sheetViews>
    <sheetView topLeftCell="B1" workbookViewId="0">
      <selection activeCell="Q5" sqref="Q5:Q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67.5" x14ac:dyDescent="0.25">
      <c r="A5" s="4" t="s">
        <v>33</v>
      </c>
      <c r="B5" s="5" t="s">
        <v>34</v>
      </c>
      <c r="C5" s="6" t="s">
        <v>69</v>
      </c>
      <c r="D5" s="4" t="s">
        <v>70</v>
      </c>
      <c r="E5" s="4" t="s">
        <v>71</v>
      </c>
      <c r="F5" s="4" t="s">
        <v>72</v>
      </c>
      <c r="G5" s="4" t="s">
        <v>73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74</v>
      </c>
      <c r="Q5" s="7">
        <v>402044235</v>
      </c>
      <c r="R5" s="7">
        <v>0</v>
      </c>
      <c r="S5" s="7">
        <v>0</v>
      </c>
      <c r="T5" s="7">
        <v>402044235</v>
      </c>
      <c r="U5" s="7">
        <v>0</v>
      </c>
      <c r="V5" s="7">
        <v>245767950</v>
      </c>
      <c r="W5" s="7">
        <v>156276285</v>
      </c>
      <c r="X5" s="7">
        <v>243072849</v>
      </c>
      <c r="Y5" s="7">
        <v>83616516</v>
      </c>
      <c r="Z5" s="7">
        <v>83616516</v>
      </c>
      <c r="AA5" s="7">
        <v>83616516</v>
      </c>
    </row>
    <row r="6" spans="1:27" ht="67.5" x14ac:dyDescent="0.25">
      <c r="A6" s="4" t="s">
        <v>33</v>
      </c>
      <c r="B6" s="5" t="s">
        <v>34</v>
      </c>
      <c r="C6" s="6" t="s">
        <v>69</v>
      </c>
      <c r="D6" s="4" t="s">
        <v>70</v>
      </c>
      <c r="E6" s="4" t="s">
        <v>71</v>
      </c>
      <c r="F6" s="4" t="s">
        <v>72</v>
      </c>
      <c r="G6" s="4" t="s">
        <v>73</v>
      </c>
      <c r="H6" s="4"/>
      <c r="I6" s="4"/>
      <c r="J6" s="4"/>
      <c r="K6" s="4"/>
      <c r="L6" s="4"/>
      <c r="M6" s="4" t="s">
        <v>53</v>
      </c>
      <c r="N6" s="4" t="s">
        <v>75</v>
      </c>
      <c r="O6" s="4" t="s">
        <v>40</v>
      </c>
      <c r="P6" s="5" t="s">
        <v>74</v>
      </c>
      <c r="Q6" s="7">
        <v>461882761</v>
      </c>
      <c r="R6" s="7">
        <v>0</v>
      </c>
      <c r="S6" s="7">
        <v>0</v>
      </c>
      <c r="T6" s="7">
        <v>461882761</v>
      </c>
      <c r="U6" s="7">
        <v>0</v>
      </c>
      <c r="V6" s="7">
        <v>277202485</v>
      </c>
      <c r="W6" s="7">
        <v>184680276</v>
      </c>
      <c r="X6" s="7">
        <v>164491950</v>
      </c>
      <c r="Y6" s="7">
        <v>20977034</v>
      </c>
      <c r="Z6" s="7">
        <v>20977034</v>
      </c>
      <c r="AA6" s="7">
        <v>20977034</v>
      </c>
    </row>
    <row r="7" spans="1:27" ht="45" x14ac:dyDescent="0.25">
      <c r="A7" s="4" t="s">
        <v>33</v>
      </c>
      <c r="B7" s="5" t="s">
        <v>34</v>
      </c>
      <c r="C7" s="6" t="s">
        <v>76</v>
      </c>
      <c r="D7" s="4" t="s">
        <v>70</v>
      </c>
      <c r="E7" s="4" t="s">
        <v>71</v>
      </c>
      <c r="F7" s="4" t="s">
        <v>72</v>
      </c>
      <c r="G7" s="4" t="s">
        <v>77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78</v>
      </c>
      <c r="Q7" s="7">
        <v>2296842005</v>
      </c>
      <c r="R7" s="7">
        <v>0</v>
      </c>
      <c r="S7" s="7">
        <v>0</v>
      </c>
      <c r="T7" s="7">
        <v>2296842005</v>
      </c>
      <c r="U7" s="7">
        <v>0</v>
      </c>
      <c r="V7" s="7">
        <v>1235598111</v>
      </c>
      <c r="W7" s="7">
        <v>1061243894</v>
      </c>
      <c r="X7" s="7">
        <v>948143292</v>
      </c>
      <c r="Y7" s="7">
        <v>503718773.5</v>
      </c>
      <c r="Z7" s="7">
        <v>503718773.5</v>
      </c>
      <c r="AA7" s="7">
        <v>501186012.5</v>
      </c>
    </row>
    <row r="8" spans="1:27" ht="45" x14ac:dyDescent="0.25">
      <c r="A8" s="4" t="s">
        <v>33</v>
      </c>
      <c r="B8" s="5" t="s">
        <v>34</v>
      </c>
      <c r="C8" s="6" t="s">
        <v>76</v>
      </c>
      <c r="D8" s="4" t="s">
        <v>70</v>
      </c>
      <c r="E8" s="4" t="s">
        <v>71</v>
      </c>
      <c r="F8" s="4" t="s">
        <v>72</v>
      </c>
      <c r="G8" s="4" t="s">
        <v>77</v>
      </c>
      <c r="H8" s="4"/>
      <c r="I8" s="4"/>
      <c r="J8" s="4"/>
      <c r="K8" s="4"/>
      <c r="L8" s="4"/>
      <c r="M8" s="4" t="s">
        <v>53</v>
      </c>
      <c r="N8" s="4" t="s">
        <v>75</v>
      </c>
      <c r="O8" s="4" t="s">
        <v>40</v>
      </c>
      <c r="P8" s="5" t="s">
        <v>78</v>
      </c>
      <c r="Q8" s="7">
        <v>760000000</v>
      </c>
      <c r="R8" s="7">
        <v>0</v>
      </c>
      <c r="S8" s="7">
        <v>0</v>
      </c>
      <c r="T8" s="7">
        <v>760000000</v>
      </c>
      <c r="U8" s="7">
        <v>0</v>
      </c>
      <c r="V8" s="7">
        <v>219029154</v>
      </c>
      <c r="W8" s="7">
        <v>540970846</v>
      </c>
      <c r="X8" s="7">
        <v>200662473</v>
      </c>
      <c r="Y8" s="7">
        <v>78787608</v>
      </c>
      <c r="Z8" s="7">
        <v>78787608</v>
      </c>
      <c r="AA8" s="7">
        <v>50787608</v>
      </c>
    </row>
    <row r="9" spans="1:27" ht="20.25" customHeight="1" x14ac:dyDescent="0.25">
      <c r="A9" s="4"/>
      <c r="B9" s="5"/>
      <c r="C9" s="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5"/>
      <c r="Q9" s="7"/>
      <c r="R9" s="7"/>
      <c r="S9" s="7"/>
      <c r="T9" s="7"/>
      <c r="U9" s="7"/>
      <c r="V9" s="7"/>
      <c r="W9" s="7"/>
      <c r="X9" s="10">
        <f>SUM(X5:X8)</f>
        <v>1556370564</v>
      </c>
      <c r="Y9" s="10">
        <f t="shared" ref="Y9:AA9" si="0">SUM(Y5:Y8)</f>
        <v>687099931.5</v>
      </c>
      <c r="Z9" s="10">
        <f t="shared" si="0"/>
        <v>687099931.5</v>
      </c>
      <c r="AA9" s="10">
        <f t="shared" si="0"/>
        <v>656567170.5</v>
      </c>
    </row>
    <row r="10" spans="1:27" x14ac:dyDescent="0.25">
      <c r="A10" s="4" t="s">
        <v>1</v>
      </c>
      <c r="B10" s="8" t="s">
        <v>1</v>
      </c>
      <c r="C10" s="6" t="s">
        <v>1</v>
      </c>
      <c r="D10" s="4" t="s">
        <v>1</v>
      </c>
      <c r="E10" s="4" t="s">
        <v>1</v>
      </c>
      <c r="F10" s="4" t="s">
        <v>1</v>
      </c>
      <c r="G10" s="4" t="s">
        <v>1</v>
      </c>
      <c r="H10" s="4" t="s">
        <v>1</v>
      </c>
      <c r="I10" s="4" t="s">
        <v>1</v>
      </c>
      <c r="J10" s="4" t="s">
        <v>1</v>
      </c>
      <c r="K10" s="4" t="s">
        <v>1</v>
      </c>
      <c r="L10" s="4" t="s">
        <v>1</v>
      </c>
      <c r="M10" s="4" t="s">
        <v>1</v>
      </c>
      <c r="N10" s="4" t="s">
        <v>1</v>
      </c>
      <c r="O10" s="4" t="s">
        <v>1</v>
      </c>
      <c r="P10" s="5" t="s">
        <v>1</v>
      </c>
      <c r="Q10" s="9" t="s">
        <v>1</v>
      </c>
      <c r="R10" s="9" t="s">
        <v>1</v>
      </c>
      <c r="S10" s="9" t="s">
        <v>1</v>
      </c>
      <c r="T10" s="9" t="s">
        <v>1</v>
      </c>
      <c r="U10" s="9" t="s">
        <v>1</v>
      </c>
      <c r="V10" s="9" t="s">
        <v>1</v>
      </c>
      <c r="W10" s="9" t="s">
        <v>1</v>
      </c>
      <c r="X10" s="9" t="s">
        <v>1</v>
      </c>
      <c r="Y10" s="9" t="s">
        <v>1</v>
      </c>
      <c r="Z10" s="9" t="s">
        <v>1</v>
      </c>
      <c r="AA10" s="9" t="s">
        <v>1</v>
      </c>
    </row>
    <row r="11" spans="1:27" ht="0" hidden="1" customHeight="1" x14ac:dyDescent="0.25"/>
    <row r="12" spans="1:27" ht="33.950000000000003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CB70C-DAD9-4D09-B387-946B00EBE61E}">
  <dimension ref="A1:AA12"/>
  <sheetViews>
    <sheetView topLeftCell="M1" workbookViewId="0">
      <selection activeCell="AA18" sqref="AA18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8.85546875" hidden="1" customWidth="1"/>
    <col min="18" max="18" width="18.85546875" customWidth="1"/>
    <col min="19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482512944</v>
      </c>
      <c r="W5" s="7">
        <v>753851773</v>
      </c>
      <c r="X5" s="7">
        <v>482508894</v>
      </c>
      <c r="Y5" s="7">
        <v>480138319</v>
      </c>
      <c r="Z5" s="7">
        <v>480138319</v>
      </c>
      <c r="AA5" s="7">
        <v>480138319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192735025</v>
      </c>
      <c r="W6" s="7">
        <v>170668948</v>
      </c>
      <c r="X6" s="7">
        <v>192465025</v>
      </c>
      <c r="Y6" s="7">
        <v>192465025</v>
      </c>
      <c r="Z6" s="7">
        <v>192465025</v>
      </c>
      <c r="AA6" s="7">
        <v>183710529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32894873</v>
      </c>
      <c r="W7" s="7">
        <v>91207151</v>
      </c>
      <c r="X7" s="7">
        <v>32894873</v>
      </c>
      <c r="Y7" s="7">
        <v>32894873</v>
      </c>
      <c r="Z7" s="7">
        <v>32894873</v>
      </c>
      <c r="AA7" s="7">
        <v>32894873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597832917</v>
      </c>
      <c r="W8" s="7">
        <v>83000000</v>
      </c>
      <c r="X8" s="7">
        <v>231574336</v>
      </c>
      <c r="Y8" s="7">
        <v>231574336</v>
      </c>
      <c r="Z8" s="7">
        <v>231574336</v>
      </c>
      <c r="AA8" s="7">
        <v>173565072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37</v>
      </c>
      <c r="F9" s="4" t="s">
        <v>43</v>
      </c>
      <c r="G9" s="4" t="s">
        <v>43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44</v>
      </c>
      <c r="Q9" s="7">
        <v>0</v>
      </c>
      <c r="R9" s="7">
        <v>222000000</v>
      </c>
      <c r="S9" s="7">
        <v>0</v>
      </c>
      <c r="T9" s="7">
        <v>222000000</v>
      </c>
      <c r="U9" s="7">
        <v>0</v>
      </c>
      <c r="V9" s="7">
        <v>36554623</v>
      </c>
      <c r="W9" s="7">
        <v>185445377</v>
      </c>
      <c r="X9" s="7">
        <v>36554623</v>
      </c>
      <c r="Y9" s="7">
        <v>18417445</v>
      </c>
      <c r="Z9" s="7">
        <v>18417445</v>
      </c>
      <c r="AA9" s="7">
        <v>18008776</v>
      </c>
    </row>
    <row r="10" spans="1:27" ht="45" x14ac:dyDescent="0.25">
      <c r="A10" s="4" t="s">
        <v>33</v>
      </c>
      <c r="B10" s="5" t="s">
        <v>34</v>
      </c>
      <c r="C10" s="6" t="s">
        <v>50</v>
      </c>
      <c r="D10" s="4" t="s">
        <v>36</v>
      </c>
      <c r="E10" s="4" t="s">
        <v>37</v>
      </c>
      <c r="F10" s="4" t="s">
        <v>43</v>
      </c>
      <c r="G10" s="4" t="s">
        <v>46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47</v>
      </c>
      <c r="Q10" s="7">
        <v>0</v>
      </c>
      <c r="R10" s="7">
        <v>45000000</v>
      </c>
      <c r="S10" s="7">
        <v>0</v>
      </c>
      <c r="T10" s="7">
        <v>45000000</v>
      </c>
      <c r="U10" s="7">
        <v>0</v>
      </c>
      <c r="V10" s="7">
        <v>0</v>
      </c>
      <c r="W10" s="7">
        <v>45000000</v>
      </c>
      <c r="X10" s="7">
        <v>0</v>
      </c>
      <c r="Y10" s="7">
        <v>0</v>
      </c>
      <c r="Z10" s="7">
        <v>0</v>
      </c>
      <c r="AA10" s="7">
        <v>0</v>
      </c>
    </row>
    <row r="11" spans="1:27" ht="0" hidden="1" customHeight="1" x14ac:dyDescent="0.25"/>
    <row r="12" spans="1:27" ht="33.950000000000003" customHeight="1" x14ac:dyDescent="0.25">
      <c r="R12" s="11">
        <f>SUM(R5:R11)</f>
        <v>267000000</v>
      </c>
      <c r="S12" s="11">
        <f t="shared" ref="S12:AA12" si="0">SUM(S5:S11)</f>
        <v>0</v>
      </c>
      <c r="T12" s="11">
        <f t="shared" si="0"/>
        <v>2671703631</v>
      </c>
      <c r="U12" s="11">
        <f t="shared" si="0"/>
        <v>0</v>
      </c>
      <c r="V12" s="11">
        <f t="shared" si="0"/>
        <v>1342530382</v>
      </c>
      <c r="W12" s="11">
        <f t="shared" si="0"/>
        <v>1329173249</v>
      </c>
      <c r="X12" s="11">
        <f t="shared" si="0"/>
        <v>975997751</v>
      </c>
      <c r="Y12" s="11">
        <f t="shared" si="0"/>
        <v>955489998</v>
      </c>
      <c r="Z12" s="11">
        <f t="shared" si="0"/>
        <v>955489998</v>
      </c>
      <c r="AA12" s="11">
        <f t="shared" si="0"/>
        <v>888317569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4B79F-EF02-4886-AB55-6D3334DE9304}">
  <dimension ref="A1:AA7"/>
  <sheetViews>
    <sheetView topLeftCell="O1" workbookViewId="0">
      <selection activeCell="AG24" sqref="AG24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51</v>
      </c>
      <c r="D5" s="4" t="s">
        <v>36</v>
      </c>
      <c r="E5" s="4" t="s">
        <v>43</v>
      </c>
      <c r="F5" s="4"/>
      <c r="G5" s="4"/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52</v>
      </c>
      <c r="Q5" s="7">
        <v>813584640</v>
      </c>
      <c r="R5" s="7">
        <v>0</v>
      </c>
      <c r="S5" s="7">
        <v>0</v>
      </c>
      <c r="T5" s="7">
        <v>813584640</v>
      </c>
      <c r="U5" s="7">
        <v>0</v>
      </c>
      <c r="V5" s="7">
        <v>756052421</v>
      </c>
      <c r="W5" s="7">
        <v>57532219</v>
      </c>
      <c r="X5" s="7">
        <v>605339107</v>
      </c>
      <c r="Y5" s="7">
        <v>282896917</v>
      </c>
      <c r="Z5" s="7">
        <v>282896917</v>
      </c>
      <c r="AA5" s="7">
        <v>268914065</v>
      </c>
    </row>
    <row r="6" spans="1:27" ht="45" x14ac:dyDescent="0.25">
      <c r="A6" s="4" t="s">
        <v>33</v>
      </c>
      <c r="B6" s="5" t="s">
        <v>34</v>
      </c>
      <c r="C6" s="6" t="s">
        <v>51</v>
      </c>
      <c r="D6" s="4" t="s">
        <v>36</v>
      </c>
      <c r="E6" s="4" t="s">
        <v>43</v>
      </c>
      <c r="F6" s="4"/>
      <c r="G6" s="4"/>
      <c r="H6" s="4"/>
      <c r="I6" s="4"/>
      <c r="J6" s="4"/>
      <c r="K6" s="4"/>
      <c r="L6" s="4"/>
      <c r="M6" s="4" t="s">
        <v>53</v>
      </c>
      <c r="N6" s="4" t="s">
        <v>54</v>
      </c>
      <c r="O6" s="4" t="s">
        <v>40</v>
      </c>
      <c r="P6" s="5" t="s">
        <v>52</v>
      </c>
      <c r="Q6" s="7">
        <v>345688969</v>
      </c>
      <c r="R6" s="7">
        <v>0</v>
      </c>
      <c r="S6" s="7">
        <v>0</v>
      </c>
      <c r="T6" s="7">
        <v>345688969</v>
      </c>
      <c r="U6" s="7">
        <v>0</v>
      </c>
      <c r="V6" s="7">
        <v>193947747</v>
      </c>
      <c r="W6" s="7">
        <v>151741222</v>
      </c>
      <c r="X6" s="7">
        <v>78369942</v>
      </c>
      <c r="Y6" s="7">
        <v>6512478</v>
      </c>
      <c r="Z6" s="7">
        <v>6512478</v>
      </c>
      <c r="AA6" s="7">
        <v>6512478</v>
      </c>
    </row>
    <row r="7" spans="1:27" ht="25.5" customHeight="1" x14ac:dyDescent="0.25">
      <c r="X7" s="11">
        <f>SUM(X5:X6)</f>
        <v>683709049</v>
      </c>
      <c r="Y7" s="11">
        <f t="shared" ref="Y7:AA7" si="0">SUM(Y5:Y6)</f>
        <v>289409395</v>
      </c>
      <c r="Z7" s="11">
        <f t="shared" si="0"/>
        <v>289409395</v>
      </c>
      <c r="AA7" s="11">
        <f t="shared" si="0"/>
        <v>275426543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E79C5-3ED7-44CB-8EE6-1985075239DB}">
  <dimension ref="A1:AA10"/>
  <sheetViews>
    <sheetView topLeftCell="D1" workbookViewId="0">
      <selection activeCell="AA15" sqref="AA15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8" width="18.85546875" hidden="1" customWidth="1"/>
    <col min="19" max="19" width="18.85546875" customWidth="1"/>
    <col min="20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55</v>
      </c>
      <c r="D5" s="4" t="s">
        <v>36</v>
      </c>
      <c r="E5" s="4" t="s">
        <v>46</v>
      </c>
      <c r="F5" s="4" t="s">
        <v>46</v>
      </c>
      <c r="G5" s="4" t="s">
        <v>37</v>
      </c>
      <c r="H5" s="4" t="s">
        <v>56</v>
      </c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57</v>
      </c>
      <c r="Q5" s="7">
        <v>2053067118</v>
      </c>
      <c r="R5" s="7">
        <v>0</v>
      </c>
      <c r="S5" s="7">
        <v>267000000</v>
      </c>
      <c r="T5" s="7">
        <v>1786067118</v>
      </c>
      <c r="U5" s="7">
        <v>1786067118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</row>
    <row r="6" spans="1:27" ht="45" x14ac:dyDescent="0.25">
      <c r="A6" s="4" t="s">
        <v>33</v>
      </c>
      <c r="B6" s="5" t="s">
        <v>34</v>
      </c>
      <c r="C6" s="6" t="s">
        <v>55</v>
      </c>
      <c r="D6" s="4" t="s">
        <v>36</v>
      </c>
      <c r="E6" s="4" t="s">
        <v>46</v>
      </c>
      <c r="F6" s="4" t="s">
        <v>46</v>
      </c>
      <c r="G6" s="4" t="s">
        <v>37</v>
      </c>
      <c r="H6" s="4" t="s">
        <v>56</v>
      </c>
      <c r="I6" s="4"/>
      <c r="J6" s="4"/>
      <c r="K6" s="4"/>
      <c r="L6" s="4"/>
      <c r="M6" s="4" t="s">
        <v>53</v>
      </c>
      <c r="N6" s="4" t="s">
        <v>54</v>
      </c>
      <c r="O6" s="4" t="s">
        <v>40</v>
      </c>
      <c r="P6" s="5" t="s">
        <v>57</v>
      </c>
      <c r="Q6" s="7">
        <v>225811031</v>
      </c>
      <c r="R6" s="7">
        <v>0</v>
      </c>
      <c r="S6" s="7">
        <v>0</v>
      </c>
      <c r="T6" s="7">
        <v>225811031</v>
      </c>
      <c r="U6" s="7">
        <v>225811031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</row>
    <row r="7" spans="1:27" ht="45" x14ac:dyDescent="0.25">
      <c r="A7" s="4" t="s">
        <v>33</v>
      </c>
      <c r="B7" s="5" t="s">
        <v>34</v>
      </c>
      <c r="C7" s="6" t="s">
        <v>58</v>
      </c>
      <c r="D7" s="4" t="s">
        <v>36</v>
      </c>
      <c r="E7" s="4" t="s">
        <v>46</v>
      </c>
      <c r="F7" s="4" t="s">
        <v>46</v>
      </c>
      <c r="G7" s="4" t="s">
        <v>59</v>
      </c>
      <c r="H7" s="4" t="s">
        <v>60</v>
      </c>
      <c r="I7" s="4"/>
      <c r="J7" s="4"/>
      <c r="K7" s="4"/>
      <c r="L7" s="4"/>
      <c r="M7" s="4" t="s">
        <v>53</v>
      </c>
      <c r="N7" s="4" t="s">
        <v>54</v>
      </c>
      <c r="O7" s="4" t="s">
        <v>40</v>
      </c>
      <c r="P7" s="5" t="s">
        <v>61</v>
      </c>
      <c r="Q7" s="7">
        <v>119201876</v>
      </c>
      <c r="R7" s="7">
        <v>0</v>
      </c>
      <c r="S7" s="7">
        <v>0</v>
      </c>
      <c r="T7" s="7">
        <v>119201876</v>
      </c>
      <c r="U7" s="7">
        <v>0</v>
      </c>
      <c r="V7" s="7">
        <v>63450000</v>
      </c>
      <c r="W7" s="7">
        <v>55751876</v>
      </c>
      <c r="X7" s="7">
        <v>20000000</v>
      </c>
      <c r="Y7" s="7">
        <v>5000000</v>
      </c>
      <c r="Z7" s="7">
        <v>5000000</v>
      </c>
      <c r="AA7" s="7">
        <v>5000000</v>
      </c>
    </row>
    <row r="8" spans="1:27" ht="45" x14ac:dyDescent="0.25">
      <c r="A8" s="4" t="s">
        <v>33</v>
      </c>
      <c r="B8" s="5" t="s">
        <v>34</v>
      </c>
      <c r="C8" s="6" t="s">
        <v>62</v>
      </c>
      <c r="D8" s="4" t="s">
        <v>36</v>
      </c>
      <c r="E8" s="4" t="s">
        <v>46</v>
      </c>
      <c r="F8" s="4" t="s">
        <v>39</v>
      </c>
      <c r="G8" s="4"/>
      <c r="H8" s="4"/>
      <c r="I8" s="4"/>
      <c r="J8" s="4"/>
      <c r="K8" s="4"/>
      <c r="L8" s="4"/>
      <c r="M8" s="4" t="s">
        <v>53</v>
      </c>
      <c r="N8" s="4" t="s">
        <v>54</v>
      </c>
      <c r="O8" s="4" t="s">
        <v>40</v>
      </c>
      <c r="P8" s="5" t="s">
        <v>63</v>
      </c>
      <c r="Q8" s="7">
        <v>10000000</v>
      </c>
      <c r="R8" s="7">
        <v>0</v>
      </c>
      <c r="S8" s="7">
        <v>0</v>
      </c>
      <c r="T8" s="7">
        <v>10000000</v>
      </c>
      <c r="U8" s="7">
        <v>0</v>
      </c>
      <c r="V8" s="7">
        <v>0</v>
      </c>
      <c r="W8" s="7">
        <v>10000000</v>
      </c>
      <c r="X8" s="7">
        <v>0</v>
      </c>
      <c r="Y8" s="7">
        <v>0</v>
      </c>
      <c r="Z8" s="7">
        <v>0</v>
      </c>
      <c r="AA8" s="7">
        <v>0</v>
      </c>
    </row>
    <row r="9" spans="1:27" ht="45" x14ac:dyDescent="0.25">
      <c r="A9" s="4" t="s">
        <v>33</v>
      </c>
      <c r="B9" s="5" t="s">
        <v>34</v>
      </c>
      <c r="C9" s="6" t="s">
        <v>64</v>
      </c>
      <c r="D9" s="4" t="s">
        <v>36</v>
      </c>
      <c r="E9" s="4" t="s">
        <v>65</v>
      </c>
      <c r="F9" s="4" t="s">
        <v>59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66</v>
      </c>
      <c r="O9" s="4" t="s">
        <v>67</v>
      </c>
      <c r="P9" s="5" t="s">
        <v>68</v>
      </c>
      <c r="Q9" s="7">
        <v>18000000</v>
      </c>
      <c r="R9" s="7">
        <v>0</v>
      </c>
      <c r="S9" s="7">
        <v>0</v>
      </c>
      <c r="T9" s="7">
        <v>18000000</v>
      </c>
      <c r="U9" s="7">
        <v>0</v>
      </c>
      <c r="V9" s="7">
        <v>0</v>
      </c>
      <c r="W9" s="7">
        <v>18000000</v>
      </c>
      <c r="X9" s="7">
        <v>0</v>
      </c>
      <c r="Y9" s="7">
        <v>0</v>
      </c>
      <c r="Z9" s="7">
        <v>0</v>
      </c>
      <c r="AA9" s="7">
        <v>0</v>
      </c>
    </row>
    <row r="10" spans="1:27" ht="30" customHeight="1" x14ac:dyDescent="0.25">
      <c r="S10" s="11">
        <f>SUM(S5:S9)</f>
        <v>267000000</v>
      </c>
      <c r="T10" s="11">
        <f t="shared" ref="T10:AA10" si="0">SUM(T5:T9)</f>
        <v>2159080025</v>
      </c>
      <c r="U10" s="11">
        <f t="shared" si="0"/>
        <v>2011878149</v>
      </c>
      <c r="V10" s="11">
        <f t="shared" si="0"/>
        <v>63450000</v>
      </c>
      <c r="W10" s="11">
        <f t="shared" si="0"/>
        <v>83751876</v>
      </c>
      <c r="X10" s="11">
        <f t="shared" si="0"/>
        <v>20000000</v>
      </c>
      <c r="Y10" s="11">
        <f t="shared" si="0"/>
        <v>5000000</v>
      </c>
      <c r="Z10" s="11">
        <f t="shared" si="0"/>
        <v>5000000</v>
      </c>
      <c r="AA10" s="11">
        <f t="shared" si="0"/>
        <v>5000000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E6D4C-9610-486D-A4BA-F8EF3E364190}">
  <sheetPr filterMode="1"/>
  <dimension ref="A1:AC25"/>
  <sheetViews>
    <sheetView topLeftCell="B7" workbookViewId="0">
      <selection activeCell="AA4" sqref="AA4"/>
    </sheetView>
  </sheetViews>
  <sheetFormatPr baseColWidth="10" defaultRowHeight="21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8.85546875" hidden="1" customWidth="1"/>
    <col min="18" max="19" width="18.85546875" customWidth="1"/>
    <col min="20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style="32" customWidth="1"/>
  </cols>
  <sheetData>
    <row r="1" spans="1:29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9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9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9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9" ht="45" x14ac:dyDescent="0.25">
      <c r="A5" s="4" t="s">
        <v>33</v>
      </c>
      <c r="B5" s="5" t="s">
        <v>34</v>
      </c>
      <c r="C5" s="28" t="s">
        <v>35</v>
      </c>
      <c r="D5" s="29" t="s">
        <v>36</v>
      </c>
      <c r="E5" s="29" t="s">
        <v>37</v>
      </c>
      <c r="F5" s="29" t="s">
        <v>37</v>
      </c>
      <c r="G5" s="29" t="s">
        <v>37</v>
      </c>
      <c r="H5" s="29"/>
      <c r="I5" s="29"/>
      <c r="J5" s="29"/>
      <c r="K5" s="29"/>
      <c r="L5" s="29"/>
      <c r="M5" s="29" t="s">
        <v>38</v>
      </c>
      <c r="N5" s="29" t="s">
        <v>39</v>
      </c>
      <c r="O5" s="29" t="s">
        <v>40</v>
      </c>
      <c r="P5" s="30" t="s">
        <v>41</v>
      </c>
      <c r="Q5" s="7">
        <v>1236364717</v>
      </c>
      <c r="R5" s="31">
        <v>0</v>
      </c>
      <c r="S5" s="31">
        <v>0</v>
      </c>
      <c r="T5" s="7">
        <v>1236364717</v>
      </c>
      <c r="U5" s="7">
        <v>0</v>
      </c>
      <c r="V5" s="7">
        <v>482512944</v>
      </c>
      <c r="W5" s="7">
        <v>753851773</v>
      </c>
      <c r="X5" s="31">
        <v>482508894</v>
      </c>
      <c r="Y5" s="31">
        <v>480138319</v>
      </c>
      <c r="Z5" s="7">
        <v>480138319</v>
      </c>
      <c r="AA5" s="31">
        <v>480138319</v>
      </c>
      <c r="AC5" s="89">
        <v>5</v>
      </c>
    </row>
    <row r="6" spans="1:29" ht="45" x14ac:dyDescent="0.25">
      <c r="A6" s="4" t="s">
        <v>33</v>
      </c>
      <c r="B6" s="5" t="s">
        <v>34</v>
      </c>
      <c r="C6" s="28" t="s">
        <v>42</v>
      </c>
      <c r="D6" s="29" t="s">
        <v>36</v>
      </c>
      <c r="E6" s="29" t="s">
        <v>37</v>
      </c>
      <c r="F6" s="29" t="s">
        <v>37</v>
      </c>
      <c r="G6" s="29" t="s">
        <v>43</v>
      </c>
      <c r="H6" s="29"/>
      <c r="I6" s="29"/>
      <c r="J6" s="29"/>
      <c r="K6" s="29"/>
      <c r="L6" s="29"/>
      <c r="M6" s="29" t="s">
        <v>38</v>
      </c>
      <c r="N6" s="29" t="s">
        <v>39</v>
      </c>
      <c r="O6" s="29" t="s">
        <v>40</v>
      </c>
      <c r="P6" s="30" t="s">
        <v>44</v>
      </c>
      <c r="Q6" s="7">
        <v>363403973</v>
      </c>
      <c r="R6" s="31">
        <v>0</v>
      </c>
      <c r="S6" s="31">
        <v>0</v>
      </c>
      <c r="T6" s="7">
        <v>363403973</v>
      </c>
      <c r="U6" s="7">
        <v>0</v>
      </c>
      <c r="V6" s="7">
        <v>192735025</v>
      </c>
      <c r="W6" s="7">
        <v>170668948</v>
      </c>
      <c r="X6" s="31">
        <v>192465025</v>
      </c>
      <c r="Y6" s="31">
        <v>192465025</v>
      </c>
      <c r="Z6" s="7">
        <v>192465025</v>
      </c>
      <c r="AA6" s="31">
        <v>183710529</v>
      </c>
      <c r="AC6" s="89"/>
    </row>
    <row r="7" spans="1:29" ht="45" x14ac:dyDescent="0.25">
      <c r="A7" s="4" t="s">
        <v>33</v>
      </c>
      <c r="B7" s="5" t="s">
        <v>34</v>
      </c>
      <c r="C7" s="28" t="s">
        <v>45</v>
      </c>
      <c r="D7" s="29" t="s">
        <v>36</v>
      </c>
      <c r="E7" s="29" t="s">
        <v>37</v>
      </c>
      <c r="F7" s="29" t="s">
        <v>37</v>
      </c>
      <c r="G7" s="29" t="s">
        <v>46</v>
      </c>
      <c r="H7" s="29"/>
      <c r="I7" s="29"/>
      <c r="J7" s="29"/>
      <c r="K7" s="29"/>
      <c r="L7" s="29"/>
      <c r="M7" s="29" t="s">
        <v>38</v>
      </c>
      <c r="N7" s="29" t="s">
        <v>39</v>
      </c>
      <c r="O7" s="29" t="s">
        <v>40</v>
      </c>
      <c r="P7" s="30" t="s">
        <v>47</v>
      </c>
      <c r="Q7" s="7">
        <v>124102024</v>
      </c>
      <c r="R7" s="31">
        <v>0</v>
      </c>
      <c r="S7" s="31">
        <v>0</v>
      </c>
      <c r="T7" s="7">
        <v>124102024</v>
      </c>
      <c r="U7" s="7">
        <v>0</v>
      </c>
      <c r="V7" s="7">
        <v>32894873</v>
      </c>
      <c r="W7" s="7">
        <v>91207151</v>
      </c>
      <c r="X7" s="31">
        <v>32894873</v>
      </c>
      <c r="Y7" s="31">
        <v>32894873</v>
      </c>
      <c r="Z7" s="7">
        <v>32894873</v>
      </c>
      <c r="AA7" s="31">
        <v>32894873</v>
      </c>
      <c r="AC7" s="89"/>
    </row>
    <row r="8" spans="1:29" ht="45" x14ac:dyDescent="0.25">
      <c r="A8" s="4" t="s">
        <v>33</v>
      </c>
      <c r="B8" s="5" t="s">
        <v>34</v>
      </c>
      <c r="C8" s="24" t="s">
        <v>48</v>
      </c>
      <c r="D8" s="25" t="s">
        <v>36</v>
      </c>
      <c r="E8" s="25" t="s">
        <v>37</v>
      </c>
      <c r="F8" s="25" t="s">
        <v>43</v>
      </c>
      <c r="G8" s="25" t="s">
        <v>37</v>
      </c>
      <c r="H8" s="25"/>
      <c r="I8" s="25"/>
      <c r="J8" s="25"/>
      <c r="K8" s="25"/>
      <c r="L8" s="25"/>
      <c r="M8" s="25" t="s">
        <v>38</v>
      </c>
      <c r="N8" s="25" t="s">
        <v>39</v>
      </c>
      <c r="O8" s="25" t="s">
        <v>40</v>
      </c>
      <c r="P8" s="26" t="s">
        <v>41</v>
      </c>
      <c r="Q8" s="7">
        <v>680832917</v>
      </c>
      <c r="R8" s="27">
        <v>0</v>
      </c>
      <c r="S8" s="27">
        <v>0</v>
      </c>
      <c r="T8" s="7">
        <v>680832917</v>
      </c>
      <c r="U8" s="7">
        <v>0</v>
      </c>
      <c r="V8" s="7">
        <v>597832917</v>
      </c>
      <c r="W8" s="7">
        <v>83000000</v>
      </c>
      <c r="X8" s="27">
        <v>231574336</v>
      </c>
      <c r="Y8" s="27">
        <v>231574336</v>
      </c>
      <c r="Z8" s="7">
        <v>231574336</v>
      </c>
      <c r="AA8" s="27">
        <v>173565072</v>
      </c>
      <c r="AC8" s="88">
        <v>3</v>
      </c>
    </row>
    <row r="9" spans="1:29" ht="45" x14ac:dyDescent="0.25">
      <c r="A9" s="4" t="s">
        <v>33</v>
      </c>
      <c r="B9" s="5" t="s">
        <v>34</v>
      </c>
      <c r="C9" s="24" t="s">
        <v>49</v>
      </c>
      <c r="D9" s="25" t="s">
        <v>36</v>
      </c>
      <c r="E9" s="25" t="s">
        <v>37</v>
      </c>
      <c r="F9" s="25" t="s">
        <v>43</v>
      </c>
      <c r="G9" s="25" t="s">
        <v>43</v>
      </c>
      <c r="H9" s="25"/>
      <c r="I9" s="25"/>
      <c r="J9" s="25"/>
      <c r="K9" s="25"/>
      <c r="L9" s="25"/>
      <c r="M9" s="25" t="s">
        <v>38</v>
      </c>
      <c r="N9" s="25" t="s">
        <v>39</v>
      </c>
      <c r="O9" s="25" t="s">
        <v>40</v>
      </c>
      <c r="P9" s="26" t="s">
        <v>44</v>
      </c>
      <c r="Q9" s="7">
        <v>0</v>
      </c>
      <c r="R9" s="27">
        <v>222000000</v>
      </c>
      <c r="S9" s="27">
        <v>0</v>
      </c>
      <c r="T9" s="7">
        <v>222000000</v>
      </c>
      <c r="U9" s="7">
        <v>0</v>
      </c>
      <c r="V9" s="7">
        <v>36554623</v>
      </c>
      <c r="W9" s="7">
        <v>185445377</v>
      </c>
      <c r="X9" s="27">
        <v>36554623</v>
      </c>
      <c r="Y9" s="27">
        <v>18417445</v>
      </c>
      <c r="Z9" s="7">
        <v>18417445</v>
      </c>
      <c r="AA9" s="27">
        <v>18008776</v>
      </c>
      <c r="AC9" s="88"/>
    </row>
    <row r="10" spans="1:29" ht="45" x14ac:dyDescent="0.25">
      <c r="A10" s="4" t="s">
        <v>33</v>
      </c>
      <c r="B10" s="5" t="s">
        <v>34</v>
      </c>
      <c r="C10" s="24" t="s">
        <v>50</v>
      </c>
      <c r="D10" s="25" t="s">
        <v>36</v>
      </c>
      <c r="E10" s="25" t="s">
        <v>37</v>
      </c>
      <c r="F10" s="25" t="s">
        <v>43</v>
      </c>
      <c r="G10" s="25" t="s">
        <v>46</v>
      </c>
      <c r="H10" s="25"/>
      <c r="I10" s="25"/>
      <c r="J10" s="25"/>
      <c r="K10" s="25"/>
      <c r="L10" s="25"/>
      <c r="M10" s="25" t="s">
        <v>38</v>
      </c>
      <c r="N10" s="25" t="s">
        <v>39</v>
      </c>
      <c r="O10" s="25" t="s">
        <v>40</v>
      </c>
      <c r="P10" s="26" t="s">
        <v>47</v>
      </c>
      <c r="Q10" s="7">
        <v>0</v>
      </c>
      <c r="R10" s="27">
        <v>45000000</v>
      </c>
      <c r="S10" s="27">
        <v>0</v>
      </c>
      <c r="T10" s="7">
        <v>45000000</v>
      </c>
      <c r="U10" s="7">
        <v>0</v>
      </c>
      <c r="V10" s="7">
        <v>0</v>
      </c>
      <c r="W10" s="7">
        <v>45000000</v>
      </c>
      <c r="X10" s="27">
        <v>0</v>
      </c>
      <c r="Y10" s="27">
        <v>0</v>
      </c>
      <c r="Z10" s="7">
        <v>0</v>
      </c>
      <c r="AA10" s="27">
        <v>0</v>
      </c>
      <c r="AC10" s="88"/>
    </row>
    <row r="11" spans="1:29" ht="45" x14ac:dyDescent="0.25">
      <c r="A11" s="4" t="s">
        <v>33</v>
      </c>
      <c r="B11" s="5" t="s">
        <v>34</v>
      </c>
      <c r="C11" s="20" t="s">
        <v>51</v>
      </c>
      <c r="D11" s="21" t="s">
        <v>36</v>
      </c>
      <c r="E11" s="21" t="s">
        <v>43</v>
      </c>
      <c r="F11" s="21"/>
      <c r="G11" s="21"/>
      <c r="H11" s="21"/>
      <c r="I11" s="21"/>
      <c r="J11" s="21"/>
      <c r="K11" s="21"/>
      <c r="L11" s="21"/>
      <c r="M11" s="21" t="s">
        <v>38</v>
      </c>
      <c r="N11" s="21" t="s">
        <v>39</v>
      </c>
      <c r="O11" s="21" t="s">
        <v>40</v>
      </c>
      <c r="P11" s="22" t="s">
        <v>52</v>
      </c>
      <c r="Q11" s="7">
        <v>813584640</v>
      </c>
      <c r="R11" s="23">
        <v>0</v>
      </c>
      <c r="S11" s="23">
        <v>0</v>
      </c>
      <c r="T11" s="7">
        <v>813584640</v>
      </c>
      <c r="U11" s="7">
        <v>0</v>
      </c>
      <c r="V11" s="7">
        <v>756052421</v>
      </c>
      <c r="W11" s="7">
        <v>57532219</v>
      </c>
      <c r="X11" s="23">
        <v>605339107</v>
      </c>
      <c r="Y11" s="23">
        <v>282896917</v>
      </c>
      <c r="Z11" s="7">
        <v>282896917</v>
      </c>
      <c r="AA11" s="23">
        <v>268914065</v>
      </c>
      <c r="AC11" s="33">
        <v>11</v>
      </c>
    </row>
    <row r="12" spans="1:29" ht="45" hidden="1" x14ac:dyDescent="0.25">
      <c r="A12" s="4" t="s">
        <v>33</v>
      </c>
      <c r="B12" s="5" t="s">
        <v>34</v>
      </c>
      <c r="C12" s="6" t="s">
        <v>51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53</v>
      </c>
      <c r="N12" s="4" t="s">
        <v>54</v>
      </c>
      <c r="O12" s="4" t="s">
        <v>40</v>
      </c>
      <c r="P12" s="5" t="s">
        <v>52</v>
      </c>
      <c r="Q12" s="7">
        <v>345688969</v>
      </c>
      <c r="R12" s="7">
        <v>0</v>
      </c>
      <c r="S12" s="7">
        <v>0</v>
      </c>
      <c r="T12" s="7">
        <v>345688969</v>
      </c>
      <c r="U12" s="7">
        <v>0</v>
      </c>
      <c r="V12" s="7">
        <v>193947747</v>
      </c>
      <c r="W12" s="7">
        <v>151741222</v>
      </c>
      <c r="X12" s="7">
        <v>78369942</v>
      </c>
      <c r="Y12" s="7">
        <v>6512478</v>
      </c>
      <c r="Z12" s="7">
        <v>6512478</v>
      </c>
      <c r="AA12" s="7">
        <v>6512478</v>
      </c>
      <c r="AC12"/>
    </row>
    <row r="13" spans="1:29" ht="45" x14ac:dyDescent="0.25">
      <c r="A13" s="4" t="s">
        <v>33</v>
      </c>
      <c r="B13" s="5" t="s">
        <v>34</v>
      </c>
      <c r="C13" s="16" t="s">
        <v>55</v>
      </c>
      <c r="D13" s="17" t="s">
        <v>36</v>
      </c>
      <c r="E13" s="17" t="s">
        <v>46</v>
      </c>
      <c r="F13" s="17" t="s">
        <v>46</v>
      </c>
      <c r="G13" s="17" t="s">
        <v>37</v>
      </c>
      <c r="H13" s="17" t="s">
        <v>56</v>
      </c>
      <c r="I13" s="17"/>
      <c r="J13" s="17"/>
      <c r="K13" s="17"/>
      <c r="L13" s="17"/>
      <c r="M13" s="17" t="s">
        <v>38</v>
      </c>
      <c r="N13" s="17" t="s">
        <v>39</v>
      </c>
      <c r="O13" s="17" t="s">
        <v>40</v>
      </c>
      <c r="P13" s="18" t="s">
        <v>57</v>
      </c>
      <c r="Q13" s="7">
        <v>2053067118</v>
      </c>
      <c r="R13" s="19">
        <v>0</v>
      </c>
      <c r="S13" s="19">
        <v>267000000</v>
      </c>
      <c r="T13" s="7">
        <v>1786067118</v>
      </c>
      <c r="U13" s="7">
        <v>1786067118</v>
      </c>
      <c r="V13" s="7">
        <v>0</v>
      </c>
      <c r="W13" s="7">
        <v>0</v>
      </c>
      <c r="X13" s="19">
        <v>0</v>
      </c>
      <c r="Y13" s="19">
        <v>0</v>
      </c>
      <c r="Z13" s="7">
        <v>0</v>
      </c>
      <c r="AA13" s="19">
        <v>0</v>
      </c>
      <c r="AC13" s="86">
        <v>24</v>
      </c>
    </row>
    <row r="14" spans="1:29" ht="45" hidden="1" customHeight="1" x14ac:dyDescent="0.25">
      <c r="A14" s="4" t="s">
        <v>33</v>
      </c>
      <c r="B14" s="5" t="s">
        <v>34</v>
      </c>
      <c r="C14" s="6" t="s">
        <v>55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56</v>
      </c>
      <c r="I14" s="4"/>
      <c r="J14" s="4"/>
      <c r="K14" s="4"/>
      <c r="L14" s="4"/>
      <c r="M14" s="4" t="s">
        <v>53</v>
      </c>
      <c r="N14" s="4" t="s">
        <v>54</v>
      </c>
      <c r="O14" s="4" t="s">
        <v>40</v>
      </c>
      <c r="P14" s="5" t="s">
        <v>57</v>
      </c>
      <c r="Q14" s="7">
        <v>225811031</v>
      </c>
      <c r="R14" s="7">
        <v>0</v>
      </c>
      <c r="S14" s="7">
        <v>0</v>
      </c>
      <c r="T14" s="7">
        <v>225811031</v>
      </c>
      <c r="U14" s="7">
        <v>225811031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C14" s="87"/>
    </row>
    <row r="15" spans="1:29" ht="45" hidden="1" customHeight="1" x14ac:dyDescent="0.25">
      <c r="A15" s="4" t="s">
        <v>33</v>
      </c>
      <c r="B15" s="5" t="s">
        <v>34</v>
      </c>
      <c r="C15" s="6" t="s">
        <v>58</v>
      </c>
      <c r="D15" s="4" t="s">
        <v>36</v>
      </c>
      <c r="E15" s="4" t="s">
        <v>46</v>
      </c>
      <c r="F15" s="4" t="s">
        <v>46</v>
      </c>
      <c r="G15" s="4" t="s">
        <v>59</v>
      </c>
      <c r="H15" s="4" t="s">
        <v>60</v>
      </c>
      <c r="I15" s="4"/>
      <c r="J15" s="4"/>
      <c r="K15" s="4"/>
      <c r="L15" s="4"/>
      <c r="M15" s="4" t="s">
        <v>53</v>
      </c>
      <c r="N15" s="4" t="s">
        <v>54</v>
      </c>
      <c r="O15" s="4" t="s">
        <v>40</v>
      </c>
      <c r="P15" s="5" t="s">
        <v>61</v>
      </c>
      <c r="Q15" s="7">
        <v>119201876</v>
      </c>
      <c r="R15" s="7">
        <v>0</v>
      </c>
      <c r="S15" s="7">
        <v>0</v>
      </c>
      <c r="T15" s="7">
        <v>119201876</v>
      </c>
      <c r="U15" s="7">
        <v>0</v>
      </c>
      <c r="V15" s="7">
        <v>63450000</v>
      </c>
      <c r="W15" s="7">
        <v>55751876</v>
      </c>
      <c r="X15" s="7">
        <v>20000000</v>
      </c>
      <c r="Y15" s="7">
        <v>5000000</v>
      </c>
      <c r="Z15" s="7">
        <v>5000000</v>
      </c>
      <c r="AA15" s="7">
        <v>5000000</v>
      </c>
      <c r="AC15" s="87"/>
    </row>
    <row r="16" spans="1:29" ht="45" hidden="1" customHeight="1" x14ac:dyDescent="0.25">
      <c r="A16" s="4" t="s">
        <v>33</v>
      </c>
      <c r="B16" s="5" t="s">
        <v>34</v>
      </c>
      <c r="C16" s="6" t="s">
        <v>62</v>
      </c>
      <c r="D16" s="4" t="s">
        <v>36</v>
      </c>
      <c r="E16" s="4" t="s">
        <v>46</v>
      </c>
      <c r="F16" s="4" t="s">
        <v>39</v>
      </c>
      <c r="G16" s="4"/>
      <c r="H16" s="4"/>
      <c r="I16" s="4"/>
      <c r="J16" s="4"/>
      <c r="K16" s="4"/>
      <c r="L16" s="4"/>
      <c r="M16" s="4" t="s">
        <v>53</v>
      </c>
      <c r="N16" s="4" t="s">
        <v>54</v>
      </c>
      <c r="O16" s="4" t="s">
        <v>40</v>
      </c>
      <c r="P16" s="5" t="s">
        <v>63</v>
      </c>
      <c r="Q16" s="7">
        <v>10000000</v>
      </c>
      <c r="R16" s="7">
        <v>0</v>
      </c>
      <c r="S16" s="7">
        <v>0</v>
      </c>
      <c r="T16" s="7">
        <v>10000000</v>
      </c>
      <c r="U16" s="7">
        <v>0</v>
      </c>
      <c r="V16" s="7">
        <v>0</v>
      </c>
      <c r="W16" s="7">
        <v>10000000</v>
      </c>
      <c r="X16" s="7">
        <v>0</v>
      </c>
      <c r="Y16" s="7">
        <v>0</v>
      </c>
      <c r="Z16" s="7">
        <v>0</v>
      </c>
      <c r="AA16" s="7">
        <v>0</v>
      </c>
      <c r="AC16" s="87"/>
    </row>
    <row r="17" spans="1:29" ht="45" x14ac:dyDescent="0.25">
      <c r="A17" s="4" t="s">
        <v>33</v>
      </c>
      <c r="B17" s="5" t="s">
        <v>34</v>
      </c>
      <c r="C17" s="16" t="s">
        <v>64</v>
      </c>
      <c r="D17" s="17" t="s">
        <v>36</v>
      </c>
      <c r="E17" s="17" t="s">
        <v>65</v>
      </c>
      <c r="F17" s="17" t="s">
        <v>59</v>
      </c>
      <c r="G17" s="17" t="s">
        <v>37</v>
      </c>
      <c r="H17" s="17"/>
      <c r="I17" s="17"/>
      <c r="J17" s="17"/>
      <c r="K17" s="17"/>
      <c r="L17" s="17"/>
      <c r="M17" s="17" t="s">
        <v>38</v>
      </c>
      <c r="N17" s="17" t="s">
        <v>66</v>
      </c>
      <c r="O17" s="17" t="s">
        <v>67</v>
      </c>
      <c r="P17" s="18" t="s">
        <v>68</v>
      </c>
      <c r="Q17" s="7">
        <v>18000000</v>
      </c>
      <c r="R17" s="19">
        <v>0</v>
      </c>
      <c r="S17" s="19">
        <v>0</v>
      </c>
      <c r="T17" s="7">
        <v>18000000</v>
      </c>
      <c r="U17" s="7">
        <v>0</v>
      </c>
      <c r="V17" s="7">
        <v>0</v>
      </c>
      <c r="W17" s="7">
        <v>18000000</v>
      </c>
      <c r="X17" s="19">
        <v>0</v>
      </c>
      <c r="Y17" s="19">
        <v>0</v>
      </c>
      <c r="Z17" s="7">
        <v>0</v>
      </c>
      <c r="AA17" s="19">
        <v>0</v>
      </c>
      <c r="AC17" s="86"/>
    </row>
    <row r="18" spans="1:29" ht="67.5" x14ac:dyDescent="0.25">
      <c r="A18" s="4" t="s">
        <v>33</v>
      </c>
      <c r="B18" s="5" t="s">
        <v>34</v>
      </c>
      <c r="C18" s="12" t="s">
        <v>69</v>
      </c>
      <c r="D18" s="13" t="s">
        <v>70</v>
      </c>
      <c r="E18" s="13" t="s">
        <v>71</v>
      </c>
      <c r="F18" s="13" t="s">
        <v>72</v>
      </c>
      <c r="G18" s="13" t="s">
        <v>73</v>
      </c>
      <c r="H18" s="13"/>
      <c r="I18" s="13"/>
      <c r="J18" s="13"/>
      <c r="K18" s="13"/>
      <c r="L18" s="13"/>
      <c r="M18" s="13" t="s">
        <v>38</v>
      </c>
      <c r="N18" s="13" t="s">
        <v>39</v>
      </c>
      <c r="O18" s="13" t="s">
        <v>40</v>
      </c>
      <c r="P18" s="14" t="s">
        <v>74</v>
      </c>
      <c r="Q18" s="7">
        <v>402044235</v>
      </c>
      <c r="R18" s="15">
        <v>0</v>
      </c>
      <c r="S18" s="15">
        <v>0</v>
      </c>
      <c r="T18" s="7">
        <v>402044235</v>
      </c>
      <c r="U18" s="7">
        <v>0</v>
      </c>
      <c r="V18" s="7">
        <v>245767950</v>
      </c>
      <c r="W18" s="7">
        <v>156276285</v>
      </c>
      <c r="X18" s="15">
        <v>243072849</v>
      </c>
      <c r="Y18" s="15">
        <v>83616516</v>
      </c>
      <c r="Z18" s="7">
        <v>83616516</v>
      </c>
      <c r="AA18" s="15">
        <v>83616516</v>
      </c>
      <c r="AC18" s="84">
        <v>40</v>
      </c>
    </row>
    <row r="19" spans="1:29" ht="67.5" hidden="1" customHeight="1" x14ac:dyDescent="0.25">
      <c r="A19" s="4" t="s">
        <v>33</v>
      </c>
      <c r="B19" s="5" t="s">
        <v>34</v>
      </c>
      <c r="C19" s="6" t="s">
        <v>69</v>
      </c>
      <c r="D19" s="4" t="s">
        <v>70</v>
      </c>
      <c r="E19" s="4" t="s">
        <v>71</v>
      </c>
      <c r="F19" s="4" t="s">
        <v>72</v>
      </c>
      <c r="G19" s="4" t="s">
        <v>73</v>
      </c>
      <c r="H19" s="4"/>
      <c r="I19" s="4"/>
      <c r="J19" s="4"/>
      <c r="K19" s="4"/>
      <c r="L19" s="4"/>
      <c r="M19" s="4" t="s">
        <v>53</v>
      </c>
      <c r="N19" s="4" t="s">
        <v>75</v>
      </c>
      <c r="O19" s="4" t="s">
        <v>40</v>
      </c>
      <c r="P19" s="5" t="s">
        <v>74</v>
      </c>
      <c r="Q19" s="7">
        <v>461882761</v>
      </c>
      <c r="R19" s="7">
        <v>0</v>
      </c>
      <c r="S19" s="7">
        <v>0</v>
      </c>
      <c r="T19" s="7">
        <v>461882761</v>
      </c>
      <c r="U19" s="7">
        <v>0</v>
      </c>
      <c r="V19" s="7">
        <v>277202485</v>
      </c>
      <c r="W19" s="7">
        <v>184680276</v>
      </c>
      <c r="X19" s="7">
        <v>164491950</v>
      </c>
      <c r="Y19" s="7">
        <v>20977034</v>
      </c>
      <c r="Z19" s="7">
        <v>20977034</v>
      </c>
      <c r="AA19" s="7">
        <v>20977034</v>
      </c>
      <c r="AC19" s="85"/>
    </row>
    <row r="20" spans="1:29" ht="45" x14ac:dyDescent="0.25">
      <c r="A20" s="4" t="s">
        <v>33</v>
      </c>
      <c r="B20" s="5" t="s">
        <v>34</v>
      </c>
      <c r="C20" s="12" t="s">
        <v>76</v>
      </c>
      <c r="D20" s="13" t="s">
        <v>70</v>
      </c>
      <c r="E20" s="13" t="s">
        <v>71</v>
      </c>
      <c r="F20" s="13" t="s">
        <v>72</v>
      </c>
      <c r="G20" s="13" t="s">
        <v>77</v>
      </c>
      <c r="H20" s="13"/>
      <c r="I20" s="13"/>
      <c r="J20" s="13"/>
      <c r="K20" s="13"/>
      <c r="L20" s="13"/>
      <c r="M20" s="13" t="s">
        <v>38</v>
      </c>
      <c r="N20" s="13" t="s">
        <v>39</v>
      </c>
      <c r="O20" s="13" t="s">
        <v>40</v>
      </c>
      <c r="P20" s="14" t="s">
        <v>78</v>
      </c>
      <c r="Q20" s="7">
        <v>2296842005</v>
      </c>
      <c r="R20" s="15">
        <v>0</v>
      </c>
      <c r="S20" s="15">
        <v>0</v>
      </c>
      <c r="T20" s="7">
        <v>2296842005</v>
      </c>
      <c r="U20" s="7">
        <v>0</v>
      </c>
      <c r="V20" s="7">
        <v>1235598111</v>
      </c>
      <c r="W20" s="7">
        <v>1061243894</v>
      </c>
      <c r="X20" s="15">
        <v>948143292</v>
      </c>
      <c r="Y20" s="15">
        <v>503718773.5</v>
      </c>
      <c r="Z20" s="7">
        <v>503718773.5</v>
      </c>
      <c r="AA20" s="15">
        <v>501186012.5</v>
      </c>
      <c r="AC20" s="84"/>
    </row>
    <row r="21" spans="1:29" ht="45" hidden="1" x14ac:dyDescent="0.25">
      <c r="A21" s="4" t="s">
        <v>33</v>
      </c>
      <c r="B21" s="5" t="s">
        <v>34</v>
      </c>
      <c r="C21" s="6" t="s">
        <v>76</v>
      </c>
      <c r="D21" s="4" t="s">
        <v>70</v>
      </c>
      <c r="E21" s="4" t="s">
        <v>71</v>
      </c>
      <c r="F21" s="4" t="s">
        <v>72</v>
      </c>
      <c r="G21" s="4" t="s">
        <v>77</v>
      </c>
      <c r="H21" s="4"/>
      <c r="I21" s="4"/>
      <c r="J21" s="4"/>
      <c r="K21" s="4"/>
      <c r="L21" s="4"/>
      <c r="M21" s="4" t="s">
        <v>53</v>
      </c>
      <c r="N21" s="4" t="s">
        <v>75</v>
      </c>
      <c r="O21" s="4" t="s">
        <v>40</v>
      </c>
      <c r="P21" s="5" t="s">
        <v>78</v>
      </c>
      <c r="Q21" s="7">
        <v>760000000</v>
      </c>
      <c r="R21" s="7">
        <v>0</v>
      </c>
      <c r="S21" s="7">
        <v>0</v>
      </c>
      <c r="T21" s="7">
        <v>760000000</v>
      </c>
      <c r="U21" s="7">
        <v>0</v>
      </c>
      <c r="V21" s="7">
        <v>219029154</v>
      </c>
      <c r="W21" s="7">
        <v>540970846</v>
      </c>
      <c r="X21" s="7">
        <v>200662473</v>
      </c>
      <c r="Y21" s="7">
        <v>78787608</v>
      </c>
      <c r="Z21" s="7">
        <v>78787608</v>
      </c>
      <c r="AA21" s="7">
        <v>50787608</v>
      </c>
      <c r="AC21"/>
    </row>
    <row r="22" spans="1:29" ht="31.5" customHeight="1" x14ac:dyDescent="0.25">
      <c r="A22" s="4"/>
      <c r="B22" s="5"/>
      <c r="C22" s="6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  <c r="Q22" s="7">
        <v>9910826266</v>
      </c>
      <c r="R22" s="10">
        <f>SUBTOTAL(9,R5:R21)</f>
        <v>267000000</v>
      </c>
      <c r="S22" s="10">
        <f t="shared" ref="S22:AA22" si="0">SUBTOTAL(9,S5:S21)</f>
        <v>267000000</v>
      </c>
      <c r="T22" s="7">
        <f t="shared" si="0"/>
        <v>7988241629</v>
      </c>
      <c r="U22" s="7">
        <f t="shared" si="0"/>
        <v>1786067118</v>
      </c>
      <c r="V22" s="7">
        <f t="shared" si="0"/>
        <v>3579948864</v>
      </c>
      <c r="W22" s="7">
        <f t="shared" si="0"/>
        <v>2622225647</v>
      </c>
      <c r="X22" s="10">
        <f t="shared" si="0"/>
        <v>2772552999</v>
      </c>
      <c r="Y22" s="10">
        <f t="shared" si="0"/>
        <v>1825722204.5</v>
      </c>
      <c r="Z22" s="7">
        <f t="shared" si="0"/>
        <v>1825722204.5</v>
      </c>
      <c r="AA22" s="10">
        <f t="shared" si="0"/>
        <v>1742034162.5</v>
      </c>
    </row>
    <row r="23" spans="1:29" x14ac:dyDescent="0.25">
      <c r="A23" s="4" t="s">
        <v>1</v>
      </c>
      <c r="B23" s="8" t="s">
        <v>1</v>
      </c>
      <c r="C23" s="6" t="s">
        <v>1</v>
      </c>
      <c r="D23" s="4" t="s">
        <v>1</v>
      </c>
      <c r="E23" s="4" t="s">
        <v>1</v>
      </c>
      <c r="F23" s="4" t="s">
        <v>1</v>
      </c>
      <c r="G23" s="4" t="s">
        <v>1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1</v>
      </c>
      <c r="M23" s="4" t="s">
        <v>1</v>
      </c>
      <c r="N23" s="4" t="s">
        <v>1</v>
      </c>
      <c r="O23" s="4" t="s">
        <v>1</v>
      </c>
      <c r="P23" s="5" t="s">
        <v>1</v>
      </c>
      <c r="Q23" s="9" t="s">
        <v>1</v>
      </c>
      <c r="R23" s="9" t="s">
        <v>1</v>
      </c>
      <c r="S23" s="9" t="s">
        <v>1</v>
      </c>
      <c r="T23" s="9" t="s">
        <v>1</v>
      </c>
      <c r="U23" s="9" t="s">
        <v>1</v>
      </c>
      <c r="V23" s="9" t="s">
        <v>1</v>
      </c>
      <c r="W23" s="9" t="s">
        <v>1</v>
      </c>
      <c r="X23" s="9" t="s">
        <v>1</v>
      </c>
      <c r="Y23" s="9" t="s">
        <v>1</v>
      </c>
      <c r="Z23" s="9" t="s">
        <v>1</v>
      </c>
      <c r="AA23" s="9" t="s">
        <v>1</v>
      </c>
    </row>
    <row r="24" spans="1:29" ht="0" hidden="1" customHeight="1" x14ac:dyDescent="0.25">
      <c r="AC24"/>
    </row>
    <row r="25" spans="1:29" ht="33.950000000000003" customHeight="1" x14ac:dyDescent="0.25"/>
  </sheetData>
  <autoFilter ref="A4:AA23" xr:uid="{89BE60FB-E30C-4756-80B4-D3A196762125}">
    <filterColumn colId="13">
      <filters blank="1">
        <filter val="10"/>
        <filter val="11"/>
      </filters>
    </filterColumn>
  </autoFilter>
  <mergeCells count="4">
    <mergeCell ref="AC18:AC20"/>
    <mergeCell ref="AC13:AC17"/>
    <mergeCell ref="AC8:AC10"/>
    <mergeCell ref="AC5:AC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DC1FB-989E-44D3-9134-983B27BBBDEA}">
  <dimension ref="A1:AC25"/>
  <sheetViews>
    <sheetView topLeftCell="N1" workbookViewId="0">
      <selection activeCell="AC1" sqref="AC1"/>
    </sheetView>
  </sheetViews>
  <sheetFormatPr baseColWidth="10" defaultRowHeight="18.7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style="83" customWidth="1"/>
  </cols>
  <sheetData>
    <row r="1" spans="1:29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9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9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9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9" ht="45" x14ac:dyDescent="0.25">
      <c r="A5" s="4" t="s">
        <v>33</v>
      </c>
      <c r="B5" s="5" t="s">
        <v>34</v>
      </c>
      <c r="C5" s="28" t="s">
        <v>35</v>
      </c>
      <c r="D5" s="29" t="s">
        <v>36</v>
      </c>
      <c r="E5" s="29" t="s">
        <v>37</v>
      </c>
      <c r="F5" s="29" t="s">
        <v>37</v>
      </c>
      <c r="G5" s="29" t="s">
        <v>37</v>
      </c>
      <c r="H5" s="29"/>
      <c r="I5" s="29"/>
      <c r="J5" s="29"/>
      <c r="K5" s="29"/>
      <c r="L5" s="29"/>
      <c r="M5" s="29" t="s">
        <v>38</v>
      </c>
      <c r="N5" s="29" t="s">
        <v>39</v>
      </c>
      <c r="O5" s="29" t="s">
        <v>40</v>
      </c>
      <c r="P5" s="30" t="s">
        <v>41</v>
      </c>
      <c r="Q5" s="31">
        <v>1236364717</v>
      </c>
      <c r="R5" s="31">
        <v>0</v>
      </c>
      <c r="S5" s="31">
        <v>0</v>
      </c>
      <c r="T5" s="31">
        <v>1236364717</v>
      </c>
      <c r="U5" s="31">
        <v>0</v>
      </c>
      <c r="V5" s="31">
        <v>482512944</v>
      </c>
      <c r="W5" s="31">
        <v>753851773</v>
      </c>
      <c r="X5" s="31">
        <v>482508894</v>
      </c>
      <c r="Y5" s="31">
        <v>480138319</v>
      </c>
      <c r="Z5" s="31">
        <v>480138319</v>
      </c>
      <c r="AA5" s="31">
        <v>480138319</v>
      </c>
      <c r="AB5" s="66"/>
      <c r="AC5" s="94">
        <v>5</v>
      </c>
    </row>
    <row r="6" spans="1:29" ht="45" x14ac:dyDescent="0.25">
      <c r="A6" s="4" t="s">
        <v>33</v>
      </c>
      <c r="B6" s="5" t="s">
        <v>34</v>
      </c>
      <c r="C6" s="28" t="s">
        <v>42</v>
      </c>
      <c r="D6" s="29" t="s">
        <v>36</v>
      </c>
      <c r="E6" s="29" t="s">
        <v>37</v>
      </c>
      <c r="F6" s="29" t="s">
        <v>37</v>
      </c>
      <c r="G6" s="29" t="s">
        <v>43</v>
      </c>
      <c r="H6" s="29"/>
      <c r="I6" s="29"/>
      <c r="J6" s="29"/>
      <c r="K6" s="29"/>
      <c r="L6" s="29"/>
      <c r="M6" s="29" t="s">
        <v>38</v>
      </c>
      <c r="N6" s="29" t="s">
        <v>39</v>
      </c>
      <c r="O6" s="29" t="s">
        <v>40</v>
      </c>
      <c r="P6" s="30" t="s">
        <v>44</v>
      </c>
      <c r="Q6" s="31">
        <v>363403973</v>
      </c>
      <c r="R6" s="31">
        <v>0</v>
      </c>
      <c r="S6" s="31">
        <v>0</v>
      </c>
      <c r="T6" s="31">
        <v>363403973</v>
      </c>
      <c r="U6" s="31">
        <v>0</v>
      </c>
      <c r="V6" s="31">
        <v>192735025</v>
      </c>
      <c r="W6" s="31">
        <v>170668948</v>
      </c>
      <c r="X6" s="31">
        <v>192465025</v>
      </c>
      <c r="Y6" s="31">
        <v>192465025</v>
      </c>
      <c r="Z6" s="31">
        <v>192465025</v>
      </c>
      <c r="AA6" s="31">
        <v>183710529</v>
      </c>
      <c r="AB6" s="66"/>
      <c r="AC6" s="94"/>
    </row>
    <row r="7" spans="1:29" ht="45" x14ac:dyDescent="0.25">
      <c r="A7" s="4" t="s">
        <v>33</v>
      </c>
      <c r="B7" s="5" t="s">
        <v>34</v>
      </c>
      <c r="C7" s="28" t="s">
        <v>45</v>
      </c>
      <c r="D7" s="29" t="s">
        <v>36</v>
      </c>
      <c r="E7" s="29" t="s">
        <v>37</v>
      </c>
      <c r="F7" s="29" t="s">
        <v>37</v>
      </c>
      <c r="G7" s="29" t="s">
        <v>46</v>
      </c>
      <c r="H7" s="29"/>
      <c r="I7" s="29"/>
      <c r="J7" s="29"/>
      <c r="K7" s="29"/>
      <c r="L7" s="29"/>
      <c r="M7" s="29" t="s">
        <v>38</v>
      </c>
      <c r="N7" s="29" t="s">
        <v>39</v>
      </c>
      <c r="O7" s="29" t="s">
        <v>40</v>
      </c>
      <c r="P7" s="30" t="s">
        <v>47</v>
      </c>
      <c r="Q7" s="31">
        <v>124102024</v>
      </c>
      <c r="R7" s="31">
        <v>0</v>
      </c>
      <c r="S7" s="31">
        <v>0</v>
      </c>
      <c r="T7" s="31">
        <v>124102024</v>
      </c>
      <c r="U7" s="31">
        <v>0</v>
      </c>
      <c r="V7" s="31">
        <v>32894873</v>
      </c>
      <c r="W7" s="31">
        <v>91207151</v>
      </c>
      <c r="X7" s="31">
        <v>32894873</v>
      </c>
      <c r="Y7" s="31">
        <v>32894873</v>
      </c>
      <c r="Z7" s="31">
        <v>32894873</v>
      </c>
      <c r="AA7" s="31">
        <v>32894873</v>
      </c>
      <c r="AB7" s="66"/>
      <c r="AC7" s="94"/>
    </row>
    <row r="8" spans="1:29" ht="45" x14ac:dyDescent="0.25">
      <c r="A8" s="4" t="s">
        <v>33</v>
      </c>
      <c r="B8" s="5" t="s">
        <v>34</v>
      </c>
      <c r="C8" s="67" t="s">
        <v>48</v>
      </c>
      <c r="D8" s="68" t="s">
        <v>36</v>
      </c>
      <c r="E8" s="68" t="s">
        <v>37</v>
      </c>
      <c r="F8" s="68" t="s">
        <v>43</v>
      </c>
      <c r="G8" s="68" t="s">
        <v>37</v>
      </c>
      <c r="H8" s="68"/>
      <c r="I8" s="68"/>
      <c r="J8" s="68"/>
      <c r="K8" s="68"/>
      <c r="L8" s="68"/>
      <c r="M8" s="68" t="s">
        <v>38</v>
      </c>
      <c r="N8" s="68" t="s">
        <v>39</v>
      </c>
      <c r="O8" s="68" t="s">
        <v>40</v>
      </c>
      <c r="P8" s="69" t="s">
        <v>41</v>
      </c>
      <c r="Q8" s="70">
        <v>680832917</v>
      </c>
      <c r="R8" s="70">
        <v>0</v>
      </c>
      <c r="S8" s="70">
        <v>0</v>
      </c>
      <c r="T8" s="70">
        <v>680832917</v>
      </c>
      <c r="U8" s="70">
        <v>0</v>
      </c>
      <c r="V8" s="70">
        <v>597832917</v>
      </c>
      <c r="W8" s="70">
        <v>83000000</v>
      </c>
      <c r="X8" s="70">
        <v>231574336</v>
      </c>
      <c r="Y8" s="70">
        <v>231574336</v>
      </c>
      <c r="Z8" s="70">
        <v>231574336</v>
      </c>
      <c r="AA8" s="70">
        <v>173565072</v>
      </c>
      <c r="AB8" s="71"/>
      <c r="AC8" s="93">
        <v>3</v>
      </c>
    </row>
    <row r="9" spans="1:29" ht="45" x14ac:dyDescent="0.25">
      <c r="A9" s="4" t="s">
        <v>33</v>
      </c>
      <c r="B9" s="5" t="s">
        <v>34</v>
      </c>
      <c r="C9" s="67" t="s">
        <v>49</v>
      </c>
      <c r="D9" s="68" t="s">
        <v>36</v>
      </c>
      <c r="E9" s="68" t="s">
        <v>37</v>
      </c>
      <c r="F9" s="68" t="s">
        <v>43</v>
      </c>
      <c r="G9" s="68" t="s">
        <v>43</v>
      </c>
      <c r="H9" s="68"/>
      <c r="I9" s="68"/>
      <c r="J9" s="68"/>
      <c r="K9" s="68"/>
      <c r="L9" s="68"/>
      <c r="M9" s="68" t="s">
        <v>38</v>
      </c>
      <c r="N9" s="68" t="s">
        <v>39</v>
      </c>
      <c r="O9" s="68" t="s">
        <v>40</v>
      </c>
      <c r="P9" s="69" t="s">
        <v>44</v>
      </c>
      <c r="Q9" s="70">
        <v>0</v>
      </c>
      <c r="R9" s="70">
        <v>222000000</v>
      </c>
      <c r="S9" s="70">
        <v>0</v>
      </c>
      <c r="T9" s="70">
        <v>222000000</v>
      </c>
      <c r="U9" s="70">
        <v>0</v>
      </c>
      <c r="V9" s="70">
        <v>36554623</v>
      </c>
      <c r="W9" s="70">
        <v>185445377</v>
      </c>
      <c r="X9" s="70">
        <v>36554623</v>
      </c>
      <c r="Y9" s="70">
        <v>18417445</v>
      </c>
      <c r="Z9" s="70">
        <v>18417445</v>
      </c>
      <c r="AA9" s="70">
        <v>18008776</v>
      </c>
      <c r="AB9" s="71"/>
      <c r="AC9" s="93"/>
    </row>
    <row r="10" spans="1:29" ht="45" x14ac:dyDescent="0.25">
      <c r="A10" s="4" t="s">
        <v>33</v>
      </c>
      <c r="B10" s="5" t="s">
        <v>34</v>
      </c>
      <c r="C10" s="67" t="s">
        <v>50</v>
      </c>
      <c r="D10" s="68" t="s">
        <v>36</v>
      </c>
      <c r="E10" s="68" t="s">
        <v>37</v>
      </c>
      <c r="F10" s="68" t="s">
        <v>43</v>
      </c>
      <c r="G10" s="68" t="s">
        <v>46</v>
      </c>
      <c r="H10" s="68"/>
      <c r="I10" s="68"/>
      <c r="J10" s="68"/>
      <c r="K10" s="68"/>
      <c r="L10" s="68"/>
      <c r="M10" s="68" t="s">
        <v>38</v>
      </c>
      <c r="N10" s="68" t="s">
        <v>39</v>
      </c>
      <c r="O10" s="68" t="s">
        <v>40</v>
      </c>
      <c r="P10" s="69" t="s">
        <v>47</v>
      </c>
      <c r="Q10" s="70">
        <v>0</v>
      </c>
      <c r="R10" s="70">
        <v>45000000</v>
      </c>
      <c r="S10" s="70">
        <v>0</v>
      </c>
      <c r="T10" s="70">
        <v>45000000</v>
      </c>
      <c r="U10" s="70">
        <v>0</v>
      </c>
      <c r="V10" s="70">
        <v>0</v>
      </c>
      <c r="W10" s="70">
        <v>45000000</v>
      </c>
      <c r="X10" s="70">
        <v>0</v>
      </c>
      <c r="Y10" s="70">
        <v>0</v>
      </c>
      <c r="Z10" s="70">
        <v>0</v>
      </c>
      <c r="AA10" s="70">
        <v>0</v>
      </c>
      <c r="AB10" s="71"/>
      <c r="AC10" s="93"/>
    </row>
    <row r="11" spans="1:29" ht="45" x14ac:dyDescent="0.25">
      <c r="A11" s="4" t="s">
        <v>33</v>
      </c>
      <c r="B11" s="5" t="s">
        <v>34</v>
      </c>
      <c r="C11" s="72" t="s">
        <v>51</v>
      </c>
      <c r="D11" s="73" t="s">
        <v>36</v>
      </c>
      <c r="E11" s="73" t="s">
        <v>43</v>
      </c>
      <c r="F11" s="73"/>
      <c r="G11" s="73"/>
      <c r="H11" s="73"/>
      <c r="I11" s="73"/>
      <c r="J11" s="73"/>
      <c r="K11" s="73"/>
      <c r="L11" s="73"/>
      <c r="M11" s="73" t="s">
        <v>38</v>
      </c>
      <c r="N11" s="73" t="s">
        <v>39</v>
      </c>
      <c r="O11" s="73" t="s">
        <v>40</v>
      </c>
      <c r="P11" s="74" t="s">
        <v>52</v>
      </c>
      <c r="Q11" s="75">
        <v>813584640</v>
      </c>
      <c r="R11" s="75">
        <v>0</v>
      </c>
      <c r="S11" s="75">
        <v>0</v>
      </c>
      <c r="T11" s="75">
        <v>813584640</v>
      </c>
      <c r="U11" s="75">
        <v>0</v>
      </c>
      <c r="V11" s="75">
        <v>756052421</v>
      </c>
      <c r="W11" s="75">
        <v>57532219</v>
      </c>
      <c r="X11" s="75">
        <v>605339107</v>
      </c>
      <c r="Y11" s="75">
        <v>282896917</v>
      </c>
      <c r="Z11" s="75">
        <v>282896917</v>
      </c>
      <c r="AA11" s="75">
        <v>268914065</v>
      </c>
      <c r="AB11" s="76"/>
      <c r="AC11" s="92">
        <v>11</v>
      </c>
    </row>
    <row r="12" spans="1:29" ht="45" x14ac:dyDescent="0.25">
      <c r="A12" s="4" t="s">
        <v>33</v>
      </c>
      <c r="B12" s="5" t="s">
        <v>34</v>
      </c>
      <c r="C12" s="72" t="s">
        <v>51</v>
      </c>
      <c r="D12" s="73" t="s">
        <v>36</v>
      </c>
      <c r="E12" s="73" t="s">
        <v>43</v>
      </c>
      <c r="F12" s="73"/>
      <c r="G12" s="73"/>
      <c r="H12" s="73"/>
      <c r="I12" s="73"/>
      <c r="J12" s="73"/>
      <c r="K12" s="73"/>
      <c r="L12" s="73"/>
      <c r="M12" s="73" t="s">
        <v>53</v>
      </c>
      <c r="N12" s="73" t="s">
        <v>54</v>
      </c>
      <c r="O12" s="73" t="s">
        <v>40</v>
      </c>
      <c r="P12" s="74" t="s">
        <v>52</v>
      </c>
      <c r="Q12" s="75">
        <v>345688969</v>
      </c>
      <c r="R12" s="75">
        <v>0</v>
      </c>
      <c r="S12" s="75">
        <v>0</v>
      </c>
      <c r="T12" s="75">
        <v>345688969</v>
      </c>
      <c r="U12" s="75">
        <v>0</v>
      </c>
      <c r="V12" s="75">
        <v>193947747</v>
      </c>
      <c r="W12" s="75">
        <v>151741222</v>
      </c>
      <c r="X12" s="75">
        <v>78369942</v>
      </c>
      <c r="Y12" s="75">
        <v>6512478</v>
      </c>
      <c r="Z12" s="75">
        <v>6512478</v>
      </c>
      <c r="AA12" s="75">
        <v>6512478</v>
      </c>
      <c r="AB12" s="76"/>
      <c r="AC12" s="92"/>
    </row>
    <row r="13" spans="1:29" ht="45" x14ac:dyDescent="0.25">
      <c r="A13" s="4" t="s">
        <v>33</v>
      </c>
      <c r="B13" s="5" t="s">
        <v>34</v>
      </c>
      <c r="C13" s="77" t="s">
        <v>55</v>
      </c>
      <c r="D13" s="78" t="s">
        <v>36</v>
      </c>
      <c r="E13" s="78" t="s">
        <v>46</v>
      </c>
      <c r="F13" s="78" t="s">
        <v>46</v>
      </c>
      <c r="G13" s="78" t="s">
        <v>37</v>
      </c>
      <c r="H13" s="78" t="s">
        <v>56</v>
      </c>
      <c r="I13" s="78"/>
      <c r="J13" s="78"/>
      <c r="K13" s="78"/>
      <c r="L13" s="78"/>
      <c r="M13" s="78" t="s">
        <v>38</v>
      </c>
      <c r="N13" s="78" t="s">
        <v>39</v>
      </c>
      <c r="O13" s="78" t="s">
        <v>40</v>
      </c>
      <c r="P13" s="79" t="s">
        <v>57</v>
      </c>
      <c r="Q13" s="80">
        <v>2053067118</v>
      </c>
      <c r="R13" s="80">
        <v>0</v>
      </c>
      <c r="S13" s="80">
        <v>267000000</v>
      </c>
      <c r="T13" s="80">
        <v>1786067118</v>
      </c>
      <c r="U13" s="80">
        <v>1786067118</v>
      </c>
      <c r="V13" s="80">
        <v>0</v>
      </c>
      <c r="W13" s="80">
        <v>0</v>
      </c>
      <c r="X13" s="80">
        <v>0</v>
      </c>
      <c r="Y13" s="80">
        <v>0</v>
      </c>
      <c r="Z13" s="80">
        <v>0</v>
      </c>
      <c r="AA13" s="80">
        <v>0</v>
      </c>
      <c r="AB13" s="81"/>
      <c r="AC13" s="91">
        <v>24</v>
      </c>
    </row>
    <row r="14" spans="1:29" ht="45" x14ac:dyDescent="0.25">
      <c r="A14" s="4" t="s">
        <v>33</v>
      </c>
      <c r="B14" s="5" t="s">
        <v>34</v>
      </c>
      <c r="C14" s="77" t="s">
        <v>55</v>
      </c>
      <c r="D14" s="78" t="s">
        <v>36</v>
      </c>
      <c r="E14" s="78" t="s">
        <v>46</v>
      </c>
      <c r="F14" s="78" t="s">
        <v>46</v>
      </c>
      <c r="G14" s="78" t="s">
        <v>37</v>
      </c>
      <c r="H14" s="78" t="s">
        <v>56</v>
      </c>
      <c r="I14" s="78"/>
      <c r="J14" s="78"/>
      <c r="K14" s="78"/>
      <c r="L14" s="78"/>
      <c r="M14" s="78" t="s">
        <v>53</v>
      </c>
      <c r="N14" s="78" t="s">
        <v>54</v>
      </c>
      <c r="O14" s="78" t="s">
        <v>40</v>
      </c>
      <c r="P14" s="79" t="s">
        <v>57</v>
      </c>
      <c r="Q14" s="80">
        <v>225811031</v>
      </c>
      <c r="R14" s="80">
        <v>0</v>
      </c>
      <c r="S14" s="80">
        <v>0</v>
      </c>
      <c r="T14" s="80">
        <v>225811031</v>
      </c>
      <c r="U14" s="80">
        <v>225811031</v>
      </c>
      <c r="V14" s="80">
        <v>0</v>
      </c>
      <c r="W14" s="80">
        <v>0</v>
      </c>
      <c r="X14" s="80">
        <v>0</v>
      </c>
      <c r="Y14" s="80">
        <v>0</v>
      </c>
      <c r="Z14" s="80">
        <v>0</v>
      </c>
      <c r="AA14" s="80">
        <v>0</v>
      </c>
      <c r="AB14" s="81"/>
      <c r="AC14" s="91"/>
    </row>
    <row r="15" spans="1:29" ht="45" x14ac:dyDescent="0.25">
      <c r="A15" s="4" t="s">
        <v>33</v>
      </c>
      <c r="B15" s="5" t="s">
        <v>34</v>
      </c>
      <c r="C15" s="77" t="s">
        <v>58</v>
      </c>
      <c r="D15" s="78" t="s">
        <v>36</v>
      </c>
      <c r="E15" s="78" t="s">
        <v>46</v>
      </c>
      <c r="F15" s="78" t="s">
        <v>46</v>
      </c>
      <c r="G15" s="78" t="s">
        <v>59</v>
      </c>
      <c r="H15" s="78" t="s">
        <v>60</v>
      </c>
      <c r="I15" s="78"/>
      <c r="J15" s="78"/>
      <c r="K15" s="78"/>
      <c r="L15" s="78"/>
      <c r="M15" s="78" t="s">
        <v>53</v>
      </c>
      <c r="N15" s="78" t="s">
        <v>54</v>
      </c>
      <c r="O15" s="78" t="s">
        <v>40</v>
      </c>
      <c r="P15" s="79" t="s">
        <v>61</v>
      </c>
      <c r="Q15" s="80">
        <v>119201876</v>
      </c>
      <c r="R15" s="80">
        <v>0</v>
      </c>
      <c r="S15" s="80">
        <v>0</v>
      </c>
      <c r="T15" s="80">
        <v>119201876</v>
      </c>
      <c r="U15" s="80">
        <v>0</v>
      </c>
      <c r="V15" s="80">
        <v>63450000</v>
      </c>
      <c r="W15" s="80">
        <v>55751876</v>
      </c>
      <c r="X15" s="80">
        <v>20000000</v>
      </c>
      <c r="Y15" s="80">
        <v>5000000</v>
      </c>
      <c r="Z15" s="80">
        <v>5000000</v>
      </c>
      <c r="AA15" s="80">
        <v>5000000</v>
      </c>
      <c r="AB15" s="81"/>
      <c r="AC15" s="91"/>
    </row>
    <row r="16" spans="1:29" ht="45" x14ac:dyDescent="0.25">
      <c r="A16" s="4" t="s">
        <v>33</v>
      </c>
      <c r="B16" s="5" t="s">
        <v>34</v>
      </c>
      <c r="C16" s="77" t="s">
        <v>62</v>
      </c>
      <c r="D16" s="78" t="s">
        <v>36</v>
      </c>
      <c r="E16" s="78" t="s">
        <v>46</v>
      </c>
      <c r="F16" s="78" t="s">
        <v>39</v>
      </c>
      <c r="G16" s="78"/>
      <c r="H16" s="78"/>
      <c r="I16" s="78"/>
      <c r="J16" s="78"/>
      <c r="K16" s="78"/>
      <c r="L16" s="78"/>
      <c r="M16" s="78" t="s">
        <v>53</v>
      </c>
      <c r="N16" s="78" t="s">
        <v>54</v>
      </c>
      <c r="O16" s="78" t="s">
        <v>40</v>
      </c>
      <c r="P16" s="79" t="s">
        <v>63</v>
      </c>
      <c r="Q16" s="80">
        <v>10000000</v>
      </c>
      <c r="R16" s="80">
        <v>0</v>
      </c>
      <c r="S16" s="80">
        <v>0</v>
      </c>
      <c r="T16" s="80">
        <v>10000000</v>
      </c>
      <c r="U16" s="80">
        <v>0</v>
      </c>
      <c r="V16" s="80">
        <v>0</v>
      </c>
      <c r="W16" s="80">
        <v>10000000</v>
      </c>
      <c r="X16" s="80">
        <v>0</v>
      </c>
      <c r="Y16" s="80">
        <v>0</v>
      </c>
      <c r="Z16" s="80">
        <v>0</v>
      </c>
      <c r="AA16" s="80">
        <v>0</v>
      </c>
      <c r="AB16" s="81"/>
      <c r="AC16" s="91"/>
    </row>
    <row r="17" spans="1:29" ht="45" x14ac:dyDescent="0.25">
      <c r="A17" s="4" t="s">
        <v>33</v>
      </c>
      <c r="B17" s="5" t="s">
        <v>34</v>
      </c>
      <c r="C17" s="77" t="s">
        <v>64</v>
      </c>
      <c r="D17" s="78" t="s">
        <v>36</v>
      </c>
      <c r="E17" s="78" t="s">
        <v>65</v>
      </c>
      <c r="F17" s="78" t="s">
        <v>59</v>
      </c>
      <c r="G17" s="78" t="s">
        <v>37</v>
      </c>
      <c r="H17" s="78"/>
      <c r="I17" s="78"/>
      <c r="J17" s="78"/>
      <c r="K17" s="78"/>
      <c r="L17" s="78"/>
      <c r="M17" s="78" t="s">
        <v>38</v>
      </c>
      <c r="N17" s="78" t="s">
        <v>66</v>
      </c>
      <c r="O17" s="78" t="s">
        <v>67</v>
      </c>
      <c r="P17" s="79" t="s">
        <v>68</v>
      </c>
      <c r="Q17" s="80">
        <v>18000000</v>
      </c>
      <c r="R17" s="80">
        <v>0</v>
      </c>
      <c r="S17" s="80">
        <v>0</v>
      </c>
      <c r="T17" s="80">
        <v>18000000</v>
      </c>
      <c r="U17" s="80">
        <v>0</v>
      </c>
      <c r="V17" s="80">
        <v>0</v>
      </c>
      <c r="W17" s="80">
        <v>18000000</v>
      </c>
      <c r="X17" s="80">
        <v>0</v>
      </c>
      <c r="Y17" s="80">
        <v>0</v>
      </c>
      <c r="Z17" s="80">
        <v>0</v>
      </c>
      <c r="AA17" s="80">
        <v>0</v>
      </c>
      <c r="AB17" s="81"/>
      <c r="AC17" s="91"/>
    </row>
    <row r="18" spans="1:29" ht="67.5" x14ac:dyDescent="0.25">
      <c r="A18" s="4" t="s">
        <v>33</v>
      </c>
      <c r="B18" s="5" t="s">
        <v>34</v>
      </c>
      <c r="C18" s="20" t="s">
        <v>69</v>
      </c>
      <c r="D18" s="21" t="s">
        <v>70</v>
      </c>
      <c r="E18" s="21" t="s">
        <v>71</v>
      </c>
      <c r="F18" s="21" t="s">
        <v>72</v>
      </c>
      <c r="G18" s="21" t="s">
        <v>73</v>
      </c>
      <c r="H18" s="21"/>
      <c r="I18" s="21"/>
      <c r="J18" s="21"/>
      <c r="K18" s="21"/>
      <c r="L18" s="21"/>
      <c r="M18" s="21" t="s">
        <v>38</v>
      </c>
      <c r="N18" s="21" t="s">
        <v>39</v>
      </c>
      <c r="O18" s="21" t="s">
        <v>40</v>
      </c>
      <c r="P18" s="22" t="s">
        <v>74</v>
      </c>
      <c r="Q18" s="23">
        <v>402044235</v>
      </c>
      <c r="R18" s="23">
        <v>0</v>
      </c>
      <c r="S18" s="23">
        <v>0</v>
      </c>
      <c r="T18" s="23">
        <v>402044235</v>
      </c>
      <c r="U18" s="23">
        <v>0</v>
      </c>
      <c r="V18" s="23">
        <v>245767950</v>
      </c>
      <c r="W18" s="23">
        <v>156276285</v>
      </c>
      <c r="X18" s="23">
        <v>243072849</v>
      </c>
      <c r="Y18" s="23">
        <v>83616516</v>
      </c>
      <c r="Z18" s="23">
        <v>83616516</v>
      </c>
      <c r="AA18" s="23">
        <v>83616516</v>
      </c>
      <c r="AB18" s="82"/>
      <c r="AC18" s="90">
        <v>40</v>
      </c>
    </row>
    <row r="19" spans="1:29" ht="67.5" x14ac:dyDescent="0.25">
      <c r="A19" s="4" t="s">
        <v>33</v>
      </c>
      <c r="B19" s="5" t="s">
        <v>34</v>
      </c>
      <c r="C19" s="20" t="s">
        <v>69</v>
      </c>
      <c r="D19" s="21" t="s">
        <v>70</v>
      </c>
      <c r="E19" s="21" t="s">
        <v>71</v>
      </c>
      <c r="F19" s="21" t="s">
        <v>72</v>
      </c>
      <c r="G19" s="21" t="s">
        <v>73</v>
      </c>
      <c r="H19" s="21"/>
      <c r="I19" s="21"/>
      <c r="J19" s="21"/>
      <c r="K19" s="21"/>
      <c r="L19" s="21"/>
      <c r="M19" s="21" t="s">
        <v>53</v>
      </c>
      <c r="N19" s="21" t="s">
        <v>75</v>
      </c>
      <c r="O19" s="21" t="s">
        <v>40</v>
      </c>
      <c r="P19" s="22" t="s">
        <v>74</v>
      </c>
      <c r="Q19" s="23">
        <v>461882761</v>
      </c>
      <c r="R19" s="23">
        <v>0</v>
      </c>
      <c r="S19" s="23">
        <v>0</v>
      </c>
      <c r="T19" s="23">
        <v>461882761</v>
      </c>
      <c r="U19" s="23">
        <v>0</v>
      </c>
      <c r="V19" s="23">
        <v>277202485</v>
      </c>
      <c r="W19" s="23">
        <v>184680276</v>
      </c>
      <c r="X19" s="23">
        <v>164491950</v>
      </c>
      <c r="Y19" s="23">
        <v>20977034</v>
      </c>
      <c r="Z19" s="23">
        <v>20977034</v>
      </c>
      <c r="AA19" s="23">
        <v>20977034</v>
      </c>
      <c r="AB19" s="82"/>
      <c r="AC19" s="90"/>
    </row>
    <row r="20" spans="1:29" ht="45" x14ac:dyDescent="0.25">
      <c r="A20" s="4" t="s">
        <v>33</v>
      </c>
      <c r="B20" s="5" t="s">
        <v>34</v>
      </c>
      <c r="C20" s="20" t="s">
        <v>76</v>
      </c>
      <c r="D20" s="21" t="s">
        <v>70</v>
      </c>
      <c r="E20" s="21" t="s">
        <v>71</v>
      </c>
      <c r="F20" s="21" t="s">
        <v>72</v>
      </c>
      <c r="G20" s="21" t="s">
        <v>77</v>
      </c>
      <c r="H20" s="21"/>
      <c r="I20" s="21"/>
      <c r="J20" s="21"/>
      <c r="K20" s="21"/>
      <c r="L20" s="21"/>
      <c r="M20" s="21" t="s">
        <v>38</v>
      </c>
      <c r="N20" s="21" t="s">
        <v>39</v>
      </c>
      <c r="O20" s="21" t="s">
        <v>40</v>
      </c>
      <c r="P20" s="22" t="s">
        <v>78</v>
      </c>
      <c r="Q20" s="23">
        <v>2296842005</v>
      </c>
      <c r="R20" s="23">
        <v>0</v>
      </c>
      <c r="S20" s="23">
        <v>0</v>
      </c>
      <c r="T20" s="23">
        <v>2296842005</v>
      </c>
      <c r="U20" s="23">
        <v>0</v>
      </c>
      <c r="V20" s="23">
        <v>1235598111</v>
      </c>
      <c r="W20" s="23">
        <v>1061243894</v>
      </c>
      <c r="X20" s="23">
        <v>948143292</v>
      </c>
      <c r="Y20" s="23">
        <v>503718773.5</v>
      </c>
      <c r="Z20" s="23">
        <v>503718773.5</v>
      </c>
      <c r="AA20" s="23">
        <v>501186012.5</v>
      </c>
      <c r="AB20" s="82"/>
      <c r="AC20" s="90"/>
    </row>
    <row r="21" spans="1:29" ht="45" x14ac:dyDescent="0.25">
      <c r="A21" s="4" t="s">
        <v>33</v>
      </c>
      <c r="B21" s="5" t="s">
        <v>34</v>
      </c>
      <c r="C21" s="20" t="s">
        <v>76</v>
      </c>
      <c r="D21" s="21" t="s">
        <v>70</v>
      </c>
      <c r="E21" s="21" t="s">
        <v>71</v>
      </c>
      <c r="F21" s="21" t="s">
        <v>72</v>
      </c>
      <c r="G21" s="21" t="s">
        <v>77</v>
      </c>
      <c r="H21" s="21"/>
      <c r="I21" s="21"/>
      <c r="J21" s="21"/>
      <c r="K21" s="21"/>
      <c r="L21" s="21"/>
      <c r="M21" s="21" t="s">
        <v>53</v>
      </c>
      <c r="N21" s="21" t="s">
        <v>75</v>
      </c>
      <c r="O21" s="21" t="s">
        <v>40</v>
      </c>
      <c r="P21" s="22" t="s">
        <v>78</v>
      </c>
      <c r="Q21" s="23">
        <v>760000000</v>
      </c>
      <c r="R21" s="23">
        <v>0</v>
      </c>
      <c r="S21" s="23">
        <v>0</v>
      </c>
      <c r="T21" s="23">
        <v>760000000</v>
      </c>
      <c r="U21" s="23">
        <v>0</v>
      </c>
      <c r="V21" s="23">
        <v>219029154</v>
      </c>
      <c r="W21" s="23">
        <v>540970846</v>
      </c>
      <c r="X21" s="23">
        <v>200662473</v>
      </c>
      <c r="Y21" s="23">
        <v>78787608</v>
      </c>
      <c r="Z21" s="23">
        <v>78787608</v>
      </c>
      <c r="AA21" s="23">
        <v>50787608</v>
      </c>
      <c r="AB21" s="82"/>
      <c r="AC21" s="90"/>
    </row>
    <row r="22" spans="1:29" x14ac:dyDescent="0.25">
      <c r="A22" s="4"/>
      <c r="B22" s="5"/>
      <c r="C22" s="6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9" x14ac:dyDescent="0.25">
      <c r="A23" s="4" t="s">
        <v>1</v>
      </c>
      <c r="B23" s="8" t="s">
        <v>1</v>
      </c>
      <c r="C23" s="6" t="s">
        <v>1</v>
      </c>
      <c r="D23" s="4" t="s">
        <v>1</v>
      </c>
      <c r="E23" s="4" t="s">
        <v>1</v>
      </c>
      <c r="F23" s="4" t="s">
        <v>1</v>
      </c>
      <c r="G23" s="4" t="s">
        <v>1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1</v>
      </c>
      <c r="M23" s="4" t="s">
        <v>1</v>
      </c>
      <c r="N23" s="4" t="s">
        <v>1</v>
      </c>
      <c r="O23" s="4" t="s">
        <v>1</v>
      </c>
      <c r="P23" s="5" t="s">
        <v>1</v>
      </c>
      <c r="Q23" s="9" t="s">
        <v>1</v>
      </c>
      <c r="R23" s="9" t="s">
        <v>1</v>
      </c>
      <c r="S23" s="9" t="s">
        <v>1</v>
      </c>
      <c r="T23" s="9" t="s">
        <v>1</v>
      </c>
      <c r="U23" s="9" t="s">
        <v>1</v>
      </c>
      <c r="V23" s="9" t="s">
        <v>1</v>
      </c>
      <c r="W23" s="9" t="s">
        <v>1</v>
      </c>
      <c r="X23" s="9" t="s">
        <v>1</v>
      </c>
      <c r="Y23" s="9" t="s">
        <v>1</v>
      </c>
      <c r="Z23" s="9" t="s">
        <v>1</v>
      </c>
      <c r="AA23" s="9" t="s">
        <v>1</v>
      </c>
    </row>
    <row r="24" spans="1:29" ht="0" hidden="1" customHeight="1" x14ac:dyDescent="0.25"/>
    <row r="25" spans="1:29" ht="33.950000000000003" customHeight="1" x14ac:dyDescent="0.25"/>
  </sheetData>
  <mergeCells count="5">
    <mergeCell ref="AC18:AC21"/>
    <mergeCell ref="AC13:AC17"/>
    <mergeCell ref="AC11:AC12"/>
    <mergeCell ref="AC8:AC10"/>
    <mergeCell ref="AC5:AC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19947-2092-48AC-AD3C-FFC538BF45B1}">
  <dimension ref="B2:I30"/>
  <sheetViews>
    <sheetView topLeftCell="A7" workbookViewId="0">
      <selection activeCell="G26" sqref="G26"/>
    </sheetView>
  </sheetViews>
  <sheetFormatPr baseColWidth="10" defaultRowHeight="15" x14ac:dyDescent="0.25"/>
  <cols>
    <col min="2" max="2" width="12.85546875" customWidth="1"/>
    <col min="3" max="3" width="17.140625" customWidth="1"/>
    <col min="4" max="4" width="13.28515625" customWidth="1"/>
    <col min="5" max="5" width="16.85546875" bestFit="1" customWidth="1"/>
    <col min="6" max="9" width="13.42578125" customWidth="1"/>
  </cols>
  <sheetData>
    <row r="2" spans="2:9" ht="15.75" thickBot="1" x14ac:dyDescent="0.3"/>
    <row r="3" spans="2:9" ht="22.5" x14ac:dyDescent="0.25">
      <c r="B3" s="49" t="s">
        <v>9</v>
      </c>
      <c r="C3" s="50" t="s">
        <v>79</v>
      </c>
      <c r="D3" s="34" t="s">
        <v>89</v>
      </c>
      <c r="E3" s="51" t="s">
        <v>80</v>
      </c>
      <c r="F3" s="50" t="s">
        <v>81</v>
      </c>
      <c r="G3" s="52" t="s">
        <v>29</v>
      </c>
      <c r="H3" s="52" t="s">
        <v>30</v>
      </c>
      <c r="I3" s="52" t="s">
        <v>82</v>
      </c>
    </row>
    <row r="4" spans="2:9" ht="24" x14ac:dyDescent="0.25">
      <c r="B4" s="35" t="s">
        <v>83</v>
      </c>
      <c r="C4" s="36">
        <v>5990057265</v>
      </c>
      <c r="D4" s="36">
        <f>FUNCIONAMIENTO!R18</f>
        <v>267000000</v>
      </c>
      <c r="E4" s="36">
        <f>FUNCIONAMIENTO!S18</f>
        <v>267000000</v>
      </c>
      <c r="F4" s="36">
        <f>C4+D4-E4</f>
        <v>5990057265</v>
      </c>
      <c r="G4" s="36">
        <f>FUNCIONAMIENTO!X18</f>
        <v>1679706800</v>
      </c>
      <c r="H4" s="36">
        <f>FUNCIONAMIENTO!Y18</f>
        <v>1249899393</v>
      </c>
      <c r="I4" s="36">
        <f>FUNCIONAMIENTO!AA18</f>
        <v>1168744112</v>
      </c>
    </row>
    <row r="5" spans="2:9" ht="15.75" thickBot="1" x14ac:dyDescent="0.3">
      <c r="B5" s="37" t="s">
        <v>84</v>
      </c>
      <c r="C5" s="38">
        <v>3920769001</v>
      </c>
      <c r="D5" s="38">
        <v>0</v>
      </c>
      <c r="E5" s="38"/>
      <c r="F5" s="36">
        <f>C5+D5-E5</f>
        <v>3920769001</v>
      </c>
      <c r="G5" s="38">
        <f>INVERSIONES!X9</f>
        <v>1556370564</v>
      </c>
      <c r="H5" s="39">
        <f>INVERSIONES!Y9</f>
        <v>687099931.5</v>
      </c>
      <c r="I5" s="38">
        <f>INVERSIONES!AA9</f>
        <v>656567170.5</v>
      </c>
    </row>
    <row r="6" spans="2:9" ht="15.75" thickBot="1" x14ac:dyDescent="0.3">
      <c r="B6" s="40" t="s">
        <v>85</v>
      </c>
      <c r="C6" s="41">
        <f>+SUM(C4:C5)</f>
        <v>9910826266</v>
      </c>
      <c r="D6" s="41">
        <f>+SUM(D4:D5)</f>
        <v>267000000</v>
      </c>
      <c r="E6" s="42">
        <f>E4+E5</f>
        <v>267000000</v>
      </c>
      <c r="F6" s="43">
        <f>SUM(F4:F5)</f>
        <v>9910826266</v>
      </c>
      <c r="G6" s="44">
        <f>+SUM(G4:G5)</f>
        <v>3236077364</v>
      </c>
      <c r="H6" s="45">
        <f>+SUM(H4:H5)</f>
        <v>1936999324.5</v>
      </c>
      <c r="I6" s="45">
        <f>+SUM(I4:I5)</f>
        <v>1825311282.5</v>
      </c>
    </row>
    <row r="8" spans="2:9" ht="24" x14ac:dyDescent="0.25">
      <c r="B8" s="35" t="s">
        <v>86</v>
      </c>
      <c r="C8" s="36">
        <v>2404703631</v>
      </c>
      <c r="D8" s="46">
        <f>'GASTOS DE PERSONAL'!R12</f>
        <v>267000000</v>
      </c>
      <c r="E8" s="36">
        <v>0</v>
      </c>
      <c r="F8" s="47">
        <f>C8+D8-E8</f>
        <v>2671703631</v>
      </c>
      <c r="G8" s="36">
        <f>'GASTOS DE PERSONAL'!X12</f>
        <v>975997751</v>
      </c>
      <c r="H8" s="36">
        <f>'GASTOS DE PERSONAL'!Y12</f>
        <v>955489998</v>
      </c>
      <c r="I8" s="36">
        <f>'GASTOS DE PERSONAL'!AA12</f>
        <v>888317569</v>
      </c>
    </row>
    <row r="9" spans="2:9" ht="36" x14ac:dyDescent="0.25">
      <c r="B9" s="35" t="s">
        <v>87</v>
      </c>
      <c r="C9" s="36">
        <v>1159273609</v>
      </c>
      <c r="D9" s="36">
        <v>0</v>
      </c>
      <c r="E9" s="36">
        <v>0</v>
      </c>
      <c r="F9" s="48">
        <f t="shared" ref="F9:F10" si="0">C9+D9-E9</f>
        <v>1159273609</v>
      </c>
      <c r="G9" s="36">
        <f>'GASTOS DE ADQUI Y BIENES Y SERV'!X7</f>
        <v>683709049</v>
      </c>
      <c r="H9" s="36">
        <f>'GASTOS DE ADQUI Y BIENES Y SERV'!Y7</f>
        <v>289409395</v>
      </c>
      <c r="I9" s="36">
        <f>'GASTOS DE ADQUI Y BIENES Y SERV'!AA7</f>
        <v>275426543</v>
      </c>
    </row>
    <row r="10" spans="2:9" ht="36" x14ac:dyDescent="0.25">
      <c r="B10" s="35" t="s">
        <v>88</v>
      </c>
      <c r="C10" s="36">
        <v>2426080025</v>
      </c>
      <c r="D10" s="36">
        <v>0</v>
      </c>
      <c r="E10" s="36">
        <f>TRANSFERENCIAS!S10</f>
        <v>267000000</v>
      </c>
      <c r="F10" s="48">
        <f t="shared" si="0"/>
        <v>2159080025</v>
      </c>
      <c r="G10" s="36">
        <f>TRANSFERENCIAS!X10</f>
        <v>20000000</v>
      </c>
      <c r="H10" s="36">
        <f>TRANSFERENCIAS!Y10</f>
        <v>5000000</v>
      </c>
      <c r="I10" s="36">
        <f>TRANSFERENCIAS!AA10</f>
        <v>5000000</v>
      </c>
    </row>
    <row r="11" spans="2:9" x14ac:dyDescent="0.25">
      <c r="C11" s="53">
        <f>SUM(C8:C10)</f>
        <v>5990057265</v>
      </c>
      <c r="D11" s="53">
        <f t="shared" ref="D11:I11" si="1">SUM(D8:D10)</f>
        <v>267000000</v>
      </c>
      <c r="E11" s="53">
        <f t="shared" si="1"/>
        <v>267000000</v>
      </c>
      <c r="F11" s="53">
        <f t="shared" si="1"/>
        <v>5990057265</v>
      </c>
      <c r="G11" s="53">
        <f t="shared" si="1"/>
        <v>1679706800</v>
      </c>
      <c r="H11" s="53">
        <f t="shared" si="1"/>
        <v>1249899393</v>
      </c>
      <c r="I11" s="53">
        <f t="shared" si="1"/>
        <v>1168744112</v>
      </c>
    </row>
    <row r="13" spans="2:9" ht="24" x14ac:dyDescent="0.25">
      <c r="B13" s="35" t="s">
        <v>69</v>
      </c>
      <c r="C13" s="36">
        <f>INVERSIONES!Q5+INVERSIONES!Q6</f>
        <v>863926996</v>
      </c>
      <c r="D13" s="36">
        <f>FUNCIONAMIENTO!R27</f>
        <v>0</v>
      </c>
      <c r="E13" s="36">
        <f>FUNCIONAMIENTO!S27</f>
        <v>0</v>
      </c>
      <c r="F13" s="36">
        <f>C13+D13-E13</f>
        <v>863926996</v>
      </c>
      <c r="G13" s="36">
        <f>INVERSIONES!X5+INVERSIONES!X6</f>
        <v>407564799</v>
      </c>
      <c r="H13" s="36">
        <f>INVERSIONES!Y5+INVERSIONES!Y6</f>
        <v>104593550</v>
      </c>
      <c r="I13" s="36">
        <f>INVERSIONES!AA5+INVERSIONES!AA6</f>
        <v>104593550</v>
      </c>
    </row>
    <row r="14" spans="2:9" ht="24.75" thickBot="1" x14ac:dyDescent="0.3">
      <c r="B14" s="35" t="s">
        <v>76</v>
      </c>
      <c r="C14" s="38">
        <f>INVERSIONES!Q7+INVERSIONES!Q8</f>
        <v>3056842005</v>
      </c>
      <c r="D14" s="38">
        <v>0</v>
      </c>
      <c r="E14" s="38"/>
      <c r="F14" s="36">
        <f>C14+D14-E14</f>
        <v>3056842005</v>
      </c>
      <c r="G14" s="38">
        <f>INVERSIONES!X7+INVERSIONES!X8</f>
        <v>1148805765</v>
      </c>
      <c r="H14" s="39">
        <f>INVERSIONES!Y7+INVERSIONES!Y8</f>
        <v>582506381.5</v>
      </c>
      <c r="I14" s="38">
        <f>INVERSIONES!AA7+INVERSIONES!AA8</f>
        <v>551973620.5</v>
      </c>
    </row>
    <row r="15" spans="2:9" ht="15.75" thickBot="1" x14ac:dyDescent="0.3">
      <c r="B15" s="40" t="s">
        <v>85</v>
      </c>
      <c r="C15" s="41">
        <f>+SUM(C13:C14)</f>
        <v>3920769001</v>
      </c>
      <c r="D15" s="41">
        <f>+SUM(D13:D14)</f>
        <v>0</v>
      </c>
      <c r="E15" s="42">
        <f>E13+E14</f>
        <v>0</v>
      </c>
      <c r="F15" s="43">
        <f>SUM(F13:F14)</f>
        <v>3920769001</v>
      </c>
      <c r="G15" s="44">
        <f>+SUM(G13:G14)</f>
        <v>1556370564</v>
      </c>
      <c r="H15" s="54">
        <f>+SUM(H13:H14)</f>
        <v>687099931.5</v>
      </c>
      <c r="I15" s="45">
        <f>+SUM(I13:I14)</f>
        <v>656567170.5</v>
      </c>
    </row>
    <row r="17" spans="2:9" x14ac:dyDescent="0.25">
      <c r="B17" s="57" t="s">
        <v>90</v>
      </c>
    </row>
    <row r="18" spans="2:9" x14ac:dyDescent="0.25">
      <c r="B18" s="56" t="s">
        <v>91</v>
      </c>
      <c r="C18" s="58">
        <f>'INGRESOS SÓLO NACIÓN'!Y22</f>
        <v>1825722204.5</v>
      </c>
      <c r="D18" s="59">
        <f>-H15</f>
        <v>-687099931.5</v>
      </c>
      <c r="E18" s="60">
        <f>C18+D18</f>
        <v>1138622273</v>
      </c>
    </row>
    <row r="19" spans="2:9" x14ac:dyDescent="0.25">
      <c r="B19" s="55"/>
      <c r="D19" s="62" t="s">
        <v>93</v>
      </c>
      <c r="E19" s="63" t="s">
        <v>94</v>
      </c>
    </row>
    <row r="20" spans="2:9" x14ac:dyDescent="0.25">
      <c r="B20" s="56" t="s">
        <v>92</v>
      </c>
      <c r="C20" s="61"/>
    </row>
    <row r="21" spans="2:9" x14ac:dyDescent="0.25">
      <c r="C21" s="64" t="s">
        <v>95</v>
      </c>
    </row>
    <row r="24" spans="2:9" x14ac:dyDescent="0.25">
      <c r="B24" s="95" t="s">
        <v>96</v>
      </c>
      <c r="C24" s="95"/>
    </row>
    <row r="25" spans="2:9" x14ac:dyDescent="0.25">
      <c r="B25" s="65">
        <v>3</v>
      </c>
      <c r="C25" s="36">
        <v>2404703631</v>
      </c>
      <c r="D25" s="46">
        <f>'GASTOS DE PERSONAL'!R29</f>
        <v>0</v>
      </c>
      <c r="E25" s="36">
        <v>0</v>
      </c>
      <c r="F25" s="47">
        <f>C25+D25-E25</f>
        <v>2404703631</v>
      </c>
      <c r="G25" s="36"/>
      <c r="H25" s="36">
        <f>'GASTOS DE PERSONAL'!Y29</f>
        <v>0</v>
      </c>
      <c r="I25" s="36">
        <f>'GASTOS DE PERSONAL'!AA29</f>
        <v>0</v>
      </c>
    </row>
    <row r="26" spans="2:9" x14ac:dyDescent="0.25">
      <c r="B26" s="65">
        <v>5</v>
      </c>
      <c r="C26" s="36"/>
      <c r="D26" s="46"/>
      <c r="E26" s="36"/>
      <c r="F26" s="47"/>
      <c r="G26" s="36"/>
      <c r="H26" s="36"/>
      <c r="I26" s="36"/>
    </row>
    <row r="27" spans="2:9" x14ac:dyDescent="0.25">
      <c r="B27" s="65">
        <v>11</v>
      </c>
      <c r="C27" s="36"/>
      <c r="D27" s="46"/>
      <c r="E27" s="36"/>
      <c r="F27" s="47"/>
      <c r="G27" s="36"/>
      <c r="H27" s="36"/>
      <c r="I27" s="36"/>
    </row>
    <row r="28" spans="2:9" x14ac:dyDescent="0.25">
      <c r="B28" s="65">
        <v>24</v>
      </c>
      <c r="C28" s="36">
        <v>1159273609</v>
      </c>
      <c r="D28" s="36">
        <v>0</v>
      </c>
      <c r="E28" s="36">
        <v>0</v>
      </c>
      <c r="F28" s="48">
        <f t="shared" ref="F28:F29" si="2">C28+D28-E28</f>
        <v>1159273609</v>
      </c>
      <c r="G28" s="36">
        <f>'GASTOS DE ADQUI Y BIENES Y SERV'!X24</f>
        <v>0</v>
      </c>
      <c r="H28" s="36">
        <f>'GASTOS DE ADQUI Y BIENES Y SERV'!Y24</f>
        <v>0</v>
      </c>
      <c r="I28" s="36">
        <f>'GASTOS DE ADQUI Y BIENES Y SERV'!AA24</f>
        <v>0</v>
      </c>
    </row>
    <row r="29" spans="2:9" x14ac:dyDescent="0.25">
      <c r="B29" s="65">
        <v>40</v>
      </c>
      <c r="C29" s="36">
        <v>2426080025</v>
      </c>
      <c r="D29" s="36">
        <v>0</v>
      </c>
      <c r="E29" s="36">
        <f>TRANSFERENCIAS!S27</f>
        <v>0</v>
      </c>
      <c r="F29" s="48">
        <f t="shared" si="2"/>
        <v>2426080025</v>
      </c>
      <c r="G29" s="36">
        <f>TRANSFERENCIAS!X27</f>
        <v>0</v>
      </c>
      <c r="H29" s="36">
        <f>TRANSFERENCIAS!Y27</f>
        <v>0</v>
      </c>
      <c r="I29" s="36">
        <f>TRANSFERENCIAS!AA27</f>
        <v>0</v>
      </c>
    </row>
    <row r="30" spans="2:9" x14ac:dyDescent="0.25">
      <c r="C30" s="53">
        <f>SUM(C25:C29)</f>
        <v>5990057265</v>
      </c>
      <c r="D30" s="53">
        <f t="shared" ref="D30" si="3">SUM(D25:D29)</f>
        <v>0</v>
      </c>
      <c r="E30" s="53">
        <f t="shared" ref="E30" si="4">SUM(E25:E29)</f>
        <v>0</v>
      </c>
      <c r="F30" s="53">
        <f t="shared" ref="F30" si="5">SUM(F25:F29)</f>
        <v>5990057265</v>
      </c>
      <c r="G30" s="53">
        <f t="shared" ref="G30" si="6">SUM(G25:G29)</f>
        <v>0</v>
      </c>
      <c r="H30" s="53">
        <f t="shared" ref="H30" si="7">SUM(H25:H29)</f>
        <v>0</v>
      </c>
      <c r="I30" s="53">
        <f t="shared" ref="I30" si="8">SUM(I25:I29)</f>
        <v>0</v>
      </c>
    </row>
  </sheetData>
  <mergeCells count="1">
    <mergeCell ref="B24:C24"/>
  </mergeCells>
  <pageMargins left="0.7" right="0.7" top="0.75" bottom="0.75" header="0.3" footer="0.3"/>
  <pageSetup paperSize="11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REP_EPG034_EjecucionPresupuesta</vt:lpstr>
      <vt:lpstr>FUNCIONAMIENTO</vt:lpstr>
      <vt:lpstr>INVERSIONES</vt:lpstr>
      <vt:lpstr>GASTOS DE PERSONAL</vt:lpstr>
      <vt:lpstr>GASTOS DE ADQUI Y BIENES Y SERV</vt:lpstr>
      <vt:lpstr>TRANSFERENCIAS</vt:lpstr>
      <vt:lpstr>INGRESOS SÓLO NACIÓN</vt:lpstr>
      <vt:lpstr>SNIES SÓLO NACIÓN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ADMINFOTEP</dc:creator>
  <cp:lastModifiedBy>Lynne Anne Davis Sjogreen</cp:lastModifiedBy>
  <dcterms:created xsi:type="dcterms:W3CDTF">2023-06-01T21:55:08Z</dcterms:created>
  <dcterms:modified xsi:type="dcterms:W3CDTF">2024-01-30T23:37:49Z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