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Usuario\Desktop\INFOTEP 2023\contrato 2\mes 3\"/>
    </mc:Choice>
  </mc:AlternateContent>
  <xr:revisionPtr revIDLastSave="0" documentId="13_ncr:1_{6B22BB38-D7CC-4791-97AB-304A72EF3C80}"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9" i="1" l="1"/>
  <c r="H27" i="1" l="1"/>
  <c r="Q27" i="1" s="1"/>
  <c r="H26" i="1"/>
  <c r="H25" i="1"/>
  <c r="H24" i="1"/>
  <c r="H23" i="1"/>
  <c r="Q23" i="1" s="1"/>
  <c r="H22" i="1"/>
  <c r="H20" i="1"/>
  <c r="H18" i="1"/>
  <c r="H17" i="1"/>
  <c r="Q17" i="1" s="1"/>
  <c r="I17" i="1"/>
  <c r="H16" i="1"/>
  <c r="H21" i="1"/>
  <c r="I18" i="1" l="1"/>
  <c r="J18" i="1" s="1"/>
  <c r="Q18" i="1"/>
  <c r="I24" i="1"/>
  <c r="Q24" i="1"/>
  <c r="I21" i="1"/>
  <c r="Q21" i="1"/>
  <c r="I25" i="1"/>
  <c r="J25" i="1" s="1"/>
  <c r="Q25" i="1"/>
  <c r="I20" i="1"/>
  <c r="J20" i="1" s="1"/>
  <c r="Q20" i="1"/>
  <c r="I16" i="1"/>
  <c r="Q16" i="1"/>
  <c r="I26" i="1"/>
  <c r="Q26" i="1"/>
  <c r="J16" i="1"/>
  <c r="J21" i="1"/>
  <c r="J17" i="1"/>
  <c r="J24" i="1"/>
  <c r="I22" i="1"/>
  <c r="J22" i="1" s="1"/>
  <c r="J26" i="1"/>
  <c r="I23" i="1"/>
  <c r="J23" i="1" s="1"/>
  <c r="I27" i="1"/>
  <c r="J27" i="1" l="1"/>
</calcChain>
</file>

<file path=xl/sharedStrings.xml><?xml version="1.0" encoding="utf-8"?>
<sst xmlns="http://schemas.openxmlformats.org/spreadsheetml/2006/main" count="124" uniqueCount="94">
  <si>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</si>
  <si>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</si>
  <si>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</si>
  <si>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</si>
  <si>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</si>
  <si>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</si>
  <si>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</si>
  <si>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</si>
  <si>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</si>
  <si>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</si>
  <si>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</si>
  <si>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</si>
  <si>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</si>
  <si>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</si>
  <si>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</si>
  <si>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</si>
  <si>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</si>
  <si>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</si>
  <si>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</si>
  <si>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</si>
  <si>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</si>
  <si>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</si>
  <si>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</si>
  <si>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</si>
  <si>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Planeación y mejoramiento</t>
  </si>
  <si>
    <t xml:space="preserve">Plan de tratamiento de riesgos </t>
  </si>
  <si>
    <t xml:space="preserve">Plan de seguridad y privacidad de la información </t>
  </si>
  <si>
    <t>Plan estratégico de tecnologías de la información -PETI</t>
  </si>
  <si>
    <t>Plan Anual de Adquisiciones</t>
  </si>
  <si>
    <t>Plan institucional de archivos -PINAR</t>
  </si>
  <si>
    <t>Plan de Seguridad y Salud en el Trabajo</t>
  </si>
  <si>
    <t>Plan Anticorrupción y Atención al Ciudadano</t>
  </si>
  <si>
    <t>Plan estratégico de talento humano</t>
  </si>
  <si>
    <t xml:space="preserve">Plan institucional  de capacitación </t>
  </si>
  <si>
    <t xml:space="preserve">Plan de incentivos institucionales </t>
  </si>
  <si>
    <t>Plan de previsión de recursos humanos</t>
  </si>
  <si>
    <t xml:space="preserve">Plan anual de vacantes </t>
  </si>
  <si>
    <t>Gestión del riesgo</t>
  </si>
  <si>
    <t xml:space="preserve">No riesgos gestionados /No riesgos identificados X 100 </t>
  </si>
  <si>
    <t>Implementación de MSPI</t>
  </si>
  <si>
    <t>No actividades ejecutadas /No actividades programadas X 100 (MSPI)</t>
  </si>
  <si>
    <t>Implementación del PETI</t>
  </si>
  <si>
    <t>No actividades implementadas/No actividades programadas X 100</t>
  </si>
  <si>
    <t>Ejecución del plan anual de adquisiciones</t>
  </si>
  <si>
    <t>(No de acciones ejecutadas / No de acciones planificadas)*100</t>
  </si>
  <si>
    <t>Ejecución del PINAR</t>
  </si>
  <si>
    <t>Porcentaje de Plan de Seguridad y Salud en el Trabajo</t>
  </si>
  <si>
    <t>Porcentaje de cumplimiento del Plan Anticorrupción</t>
  </si>
  <si>
    <t>implementación del plan</t>
  </si>
  <si>
    <t># actividades realizadas/# actividades programdas X 100</t>
  </si>
  <si>
    <t>#capacitaciones realizadas/# capacitaciones programadas X 100</t>
  </si>
  <si>
    <t xml:space="preserve"> incentivos otorgados</t>
  </si>
  <si>
    <t>% incentivos otorgados</t>
  </si>
  <si>
    <t>apropiación de recursos</t>
  </si>
  <si>
    <t>% apropiación de recursos</t>
  </si>
  <si>
    <t>provisión de cargos de carrera administrativa</t>
  </si>
  <si>
    <t>% provisión de cargos de carrera administrativa</t>
  </si>
  <si>
    <t>Trimestral</t>
  </si>
  <si>
    <t>META</t>
  </si>
  <si>
    <t xml:space="preserve">Líder de seguridad digital: Jonathan Marin </t>
  </si>
  <si>
    <t>Líder de Gestión Documental: Zoraida Vanegas</t>
  </si>
  <si>
    <t>Líder de SGSST: Jhinezka Davis</t>
  </si>
  <si>
    <t>Jefe de control interno: Avelino Meza</t>
  </si>
  <si>
    <t>Jefe de Talento Humano: Geraldine Gordon</t>
  </si>
  <si>
    <t>Jainer Lora</t>
  </si>
  <si>
    <t>Vicerrector Administrativo y Financiero: Charles Livingston</t>
  </si>
  <si>
    <t>Lynne Davis</t>
  </si>
  <si>
    <t>Se logró cumplir con plan de tratamiento de los riesgos de seguridad digital donde se actualizaron los activos de información y su criticidad para evaluar los riesgos a los cuales se encontraban expuestos y proceder a levantarle los controles respectivos que nos permitieran minimizar el riesgo.</t>
  </si>
  <si>
    <t>*Riesgos y Amenazas Activos TI
*Inventario de Activos de informacion INFOTEP</t>
  </si>
  <si>
    <t>https://drive.google.com/drive/folders/1AeqO4gF7MXxAegpGchVLeOw1_DUEV9KQ</t>
  </si>
  <si>
    <t>Se logro cumplir con el plan de seguridad de la información propuesto para este trimestre trabajando en el aimplementacion del plan de seguridad y el plan de tratamiento de riesgos.</t>
  </si>
  <si>
    <t xml:space="preserve">*Plan de seguridad de la información 
*Plan de tratamiento de riesgos de seguridad digital
</t>
  </si>
  <si>
    <t>https://drive.google.com/drive/folders/1MqA7_5mdqmTbnzJmCKvGmbcWgZE16pYG</t>
  </si>
  <si>
    <t>Durante el segundo trimestre, fueron nombrados 5 servidores. 1 Profesional especializado y 4 docentes de planta para suplir las necesidades de la Institución.</t>
  </si>
  <si>
    <t>Resoluciones de Nombramiento y Actas de posesión.</t>
  </si>
  <si>
    <t>https://drive.google.com/drive/folders/1qxckHj7Tc8OPDFLNxOxXelZ8IV6sTdzq</t>
  </si>
  <si>
    <t>Varios funcionarios recibieron capacitaciones en servicio y atención al cliente. El almacenista recibió capacitación en archivo y el área de Talento Humano, recibió capacitación en Inteligencia Emocional.</t>
  </si>
  <si>
    <t>Evidencias fotográficas y Resoluciones de autorización de capacitación y viáticos.</t>
  </si>
  <si>
    <t>Se autorizaron días libres por cumpleaños y los funcionarios pueden utilizan la hora para hacer ejercicios, en el horario laboral, dentro o fuera de la Institución.</t>
  </si>
  <si>
    <t>Formatos de solicitudes diligenciados.</t>
  </si>
  <si>
    <t>Se proveen los cargos de los funcionarios en concurso de méritos y se nombran a las personas a los que se hace referencia el Plan Estratégico de Talento Humano</t>
  </si>
  <si>
    <t>Resoluciones de nombramiento y actas.</t>
  </si>
  <si>
    <t>Los 3 funcionarios que se encuentran en carrera administrativa, están en su periodo de prueba y en espera de ser evaluados.</t>
  </si>
  <si>
    <t>Resoluciones de Carrera y evidencias del aplicativo EDL.</t>
  </si>
  <si>
    <t>_Actualización de los requisitos legales aplicables a la organización. _Asistencia a las reuniones programadas del COPASST. _Verificación de la afiliación de contratistas a riesgos laborales. _Seguimiento a los estándares mínimos SG SST. _Registro de los examenes de ingreso, periodico o de retiro en el formato de seguimiento examenes de ingreso, periodico o retiro cuando se presente los antes mencionados. _Realización del seguimiento a las actividades planificadas en el programa de estilo de vida saludable. _Realización de inspecciones de seguridad de extintores con participación del COPASST. _Realización de las inspecciones de seguridad elementos del Botiquín primeros auxilios con participación del COPASST. _Registro certificado microbiológico de agua potable apto para consumo humano. _Ejecución del programa de orden y aseo. _Realización de seguimiento a las actividades planificadas en el programa de capacitaciones. _Realización de pausas activas_ Ejecuciòn de merienda saludable._Seguimiento fumigaciòn mayo._ Realizaciòn de inducciòn al SG-SST a funcionarios nuevos._ Proceso elecciòn del copasst</t>
  </si>
  <si>
    <t>https://drive.google.com/drive/folders/1xVzhm69OwaeaOCfLk1gGE1pMHtSn9sJh</t>
  </si>
  <si>
    <r>
      <rPr>
        <b/>
        <sz val="11"/>
        <color theme="1"/>
        <rFont val="Tahoma"/>
        <family val="2"/>
      </rPr>
      <t>1</t>
    </r>
    <r>
      <rPr>
        <sz val="11"/>
        <color theme="1"/>
        <rFont val="Tahoma"/>
        <family val="2"/>
      </rPr>
      <t xml:space="preserve">. Teniendo en cuenta que durantes las visitas desarrolladas a cada productor documental y en virtud a solicitudes en cuanto a la produccion documental se refiere de algunas areas, se realiza contratación de profesional en archivo Liliana Torres, para realizar actualización y/o modificación a las TRD de la institución, dador que las TRD son un instrumento archivísticos de control, administración de la producción documental y generación de garantías institucionales ya que la gestión es dinámica y sus cambios (orgánicos, funcionales y procedimentales) se reflejan en la producción documental. </t>
    </r>
    <r>
      <rPr>
        <b/>
        <sz val="11"/>
        <color theme="1"/>
        <rFont val="Tahoma"/>
        <family val="2"/>
      </rPr>
      <t xml:space="preserve"> 2.</t>
    </r>
    <r>
      <rPr>
        <sz val="11"/>
        <color theme="1"/>
        <rFont val="Tahoma"/>
        <family val="2"/>
      </rPr>
      <t xml:space="preserve"> Dando paso al cumplimiento de metas en el Programa de Gestión Documental 2020-2023 para la implementación de la Politica de Uso y Consumo del Papel se realiza la contratación de la profesional en Archivo y Derecho Angela Gordillo.  3. Uno de los proyectos que se encuentra en el Plan Institucional de Archivos 2020-2023 es el Sistema Integrado de Conservación el cual contiene el Plan de Conservación Documental y el Plan de Conservación Digital, siendo asi se inicia con la implementación del Plan  de Conservación en Papel, para ello se contrata la profesional en Restauración de Bienes y Muebles Angela Pinilla, cuyo proposito será buscar mejorar las condiciones de almacenamiento de los documentos más vulnerables al deterioro y fortalecer las medidas de prevención de la materialización de los riesgos de pérdida de la información. </t>
    </r>
  </si>
  <si>
    <t>Contrato de Liliana Torres.  -Contrato de Angela Gordillo.   -Contrato de Angela Pinilla</t>
  </si>
  <si>
    <t>https://drive.google.com/drive/folders/1B67XWg6VW1vTODzXChVLofuZRhmYSUUj</t>
  </si>
  <si>
    <t xml:space="preserve">Se suscribieron 104 contratos de 209 que se tenían programados a junio </t>
  </si>
  <si>
    <t>Se ha realizado las siguientes actividades con base a la ruta tecnologica del INFOTEP y mejoramiento de las rupturas tecnologicas:
1.  Fortalecimiento Tecnologico, articulacion de TI con los demas procesos misionales y de apoyo de INFOTEP.
2.Mejoramiento de la Infraestructura Tecnologica.
3. Actualizacion de la hoja de vida de equipos informaticos.
4. Actualizacion del plan de mantenimiento anual.
5.Alianza con Amazon Web Service para todo lo referente a cloud computing.
6. Cambios en el cronograma de mantenimiento preventivo.
7. Mejoras y mayor transaccionalidad en el portal web institucional.</t>
  </si>
  <si>
    <t>Como evidencia del Fortalecimiento Tecnológico se detalla:
 1. Aumento de la velocidad del internet en la entidad a 80 megas.
2. Segmentación de redes y puntos wifi.
3. Formato y documento soporte de la hoja de vida de los equipos informaticos y el plan de mantenimiento. 
4.Sitio web publicado infotepsai.edu.co.
5. Carta de alianza entre amazon, infotep y el miisterio.</t>
  </si>
  <si>
    <t>https://drive.google.com/drive/folders/1df9cjSYixL0yI5ncxT8NJgNvrRShP5lq</t>
  </si>
  <si>
    <t>https://drive.google.com/drive/folders/1-Wqt-rPnTFQcnmuZxmPQ8T_7DW7v60iL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</si>
</sst>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b/>
      <sz val="10"/>
      <name val="Tahoma"/>
      <family val="2"/>
    </font>
    <font>
      <sz val="11"/>
      <color indexed="8"/>
      <name val="Arial"/>
      <family val="2"/>
    </font>
    <font>
      <b/>
      <sz val="11"/>
      <color theme="1"/>
      <name val="Tahoma"/>
      <family val="2"/>
    </font>
    <font>
      <b/>
      <sz val="9"/>
      <color theme="1"/>
      <name val="Tahoma"/>
      <family val="2"/>
    </font>
    <font>
      <sz val="11"/>
      <name val="Tahoma"/>
      <family val="2"/>
    </font>
    <font>
      <sz val="9"/>
      <color theme="1"/>
      <name val="Tahoma"/>
      <family val="2"/>
    </font>
    <font>
      <b/>
      <sz val="9"/>
      <color theme="0"/>
      <name val="Tahoma"/>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CC00FF"/>
        <bgColor indexed="64"/>
      </patternFill>
    </fill>
    <fill>
      <patternFill patternType="solid">
        <fgColor theme="5" tint="0.59999389629810485"/>
        <bgColor indexed="64"/>
      </patternFill>
    </fill>
    <fill>
      <patternFill patternType="solid">
        <fgColor theme="0" tint="-0.249977111117893"/>
        <bgColor indexed="64"/>
      </patternFill>
    </fill>
  </fills>
  <borders count="3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4">
    <xf numFmtId="0" fontId="0" fillId="0" borderId="0" xfId="0"/>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justify" vertical="center"/>
    </xf>
    <xf numFmtId="15" fontId="3" fillId="0" borderId="14" xfId="0" applyNumberFormat="1" applyFont="1" applyBorder="1" applyAlignment="1">
      <alignment horizontal="center" vertical="center"/>
    </xf>
    <xf numFmtId="0" fontId="3" fillId="0" borderId="9" xfId="0" applyFont="1" applyBorder="1" applyAlignment="1">
      <alignment horizontal="center" vertical="center"/>
    </xf>
    <xf numFmtId="0" fontId="9" fillId="0" borderId="0" xfId="0" applyFont="1" applyAlignment="1">
      <alignment vertical="center"/>
    </xf>
    <xf numFmtId="0" fontId="7" fillId="5" borderId="9" xfId="0" applyFont="1" applyFill="1" applyBorder="1" applyAlignment="1">
      <alignment horizontal="center" vertical="center" wrapText="1"/>
    </xf>
    <xf numFmtId="0" fontId="0" fillId="0" borderId="0" xfId="0" applyAlignment="1">
      <alignment wrapText="1"/>
    </xf>
    <xf numFmtId="15" fontId="3" fillId="0" borderId="0" xfId="0" applyNumberFormat="1" applyFont="1" applyAlignment="1">
      <alignment horizontal="center" vertical="center"/>
    </xf>
    <xf numFmtId="0" fontId="10" fillId="4" borderId="9"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10" fillId="4" borderId="3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3" fillId="0" borderId="9" xfId="0" applyFont="1" applyBorder="1" applyAlignment="1">
      <alignment horizontal="justify" vertical="center"/>
    </xf>
    <xf numFmtId="9" fontId="3" fillId="0" borderId="9" xfId="1" applyFont="1" applyFill="1" applyBorder="1" applyAlignment="1">
      <alignment horizontal="center" vertical="center"/>
    </xf>
    <xf numFmtId="164" fontId="3" fillId="0" borderId="9" xfId="1" applyNumberFormat="1" applyFont="1" applyFill="1" applyBorder="1" applyAlignment="1">
      <alignment horizontal="center" vertical="center"/>
    </xf>
    <xf numFmtId="0" fontId="3" fillId="0" borderId="20" xfId="0" applyFont="1" applyBorder="1" applyAlignment="1">
      <alignment horizontal="center" vertical="center" wrapText="1"/>
    </xf>
    <xf numFmtId="0" fontId="3" fillId="0" borderId="9" xfId="0" applyFont="1" applyBorder="1" applyAlignment="1">
      <alignment horizontal="center" vertical="center" wrapText="1"/>
    </xf>
    <xf numFmtId="0" fontId="8" fillId="0" borderId="9" xfId="0" applyFont="1" applyBorder="1" applyAlignment="1">
      <alignment horizontal="center" vertical="center" wrapText="1"/>
    </xf>
    <xf numFmtId="0" fontId="3" fillId="0" borderId="19" xfId="0" applyFont="1" applyBorder="1" applyAlignment="1">
      <alignment horizontal="center" vertical="center" wrapText="1"/>
    </xf>
    <xf numFmtId="164" fontId="8" fillId="0" borderId="9" xfId="0" applyNumberFormat="1" applyFont="1" applyBorder="1" applyAlignment="1">
      <alignment horizontal="center" vertical="center" wrapText="1"/>
    </xf>
    <xf numFmtId="9" fontId="3" fillId="0" borderId="9" xfId="0" applyNumberFormat="1" applyFont="1" applyBorder="1" applyAlignment="1">
      <alignment horizontal="center" vertical="center" wrapText="1"/>
    </xf>
    <xf numFmtId="10" fontId="3" fillId="0" borderId="9" xfId="1" applyNumberFormat="1" applyFont="1" applyFill="1" applyBorder="1" applyAlignment="1">
      <alignment horizontal="center" vertical="center"/>
    </xf>
    <xf numFmtId="9" fontId="3" fillId="0" borderId="9" xfId="0" applyNumberFormat="1" applyFont="1" applyBorder="1" applyAlignment="1">
      <alignment horizontal="center" vertical="center"/>
    </xf>
    <xf numFmtId="164" fontId="3" fillId="0" borderId="9" xfId="1" applyNumberFormat="1" applyFont="1" applyFill="1" applyBorder="1" applyAlignment="1">
      <alignment horizontal="center" vertical="center" wrapText="1"/>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0" fontId="3" fillId="0" borderId="9" xfId="0" applyFont="1" applyBorder="1" applyAlignment="1">
      <alignment horizontal="justify" vertical="center" wrapText="1"/>
    </xf>
    <xf numFmtId="10" fontId="8" fillId="0" borderId="9" xfId="0" applyNumberFormat="1" applyFont="1" applyBorder="1" applyAlignment="1">
      <alignment horizontal="center" vertical="center"/>
    </xf>
    <xf numFmtId="164" fontId="8" fillId="0" borderId="9" xfId="1" applyNumberFormat="1" applyFont="1" applyFill="1" applyBorder="1" applyAlignment="1">
      <alignment horizontal="center" vertical="center"/>
    </xf>
    <xf numFmtId="0" fontId="3" fillId="0" borderId="9" xfId="0" applyFont="1" applyBorder="1" applyAlignment="1">
      <alignment horizontal="left" vertical="center"/>
    </xf>
    <xf numFmtId="10" fontId="6" fillId="0" borderId="9" xfId="1" applyNumberFormat="1" applyFont="1" applyFill="1" applyBorder="1" applyAlignment="1">
      <alignment horizontal="center" vertical="center"/>
    </xf>
    <xf numFmtId="0" fontId="6" fillId="0" borderId="20" xfId="0" applyFont="1" applyBorder="1" applyAlignment="1">
      <alignment horizontal="center" vertical="center" wrapText="1"/>
    </xf>
    <xf numFmtId="0" fontId="3" fillId="7" borderId="19" xfId="0" applyFont="1" applyFill="1" applyBorder="1" applyAlignment="1">
      <alignment horizontal="justify" vertical="center"/>
    </xf>
    <xf numFmtId="0" fontId="8" fillId="6" borderId="19" xfId="0" applyFont="1" applyFill="1" applyBorder="1" applyAlignment="1">
      <alignment horizontal="left" vertical="center" wrapText="1"/>
    </xf>
    <xf numFmtId="0" fontId="3" fillId="9" borderId="19"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8" fillId="8" borderId="19"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2" borderId="20" xfId="0" applyFont="1" applyFill="1" applyBorder="1" applyAlignment="1">
      <alignment horizontal="justify" vertical="center" wrapText="1"/>
    </xf>
    <xf numFmtId="0" fontId="3" fillId="0" borderId="9" xfId="0" applyFont="1" applyBorder="1" applyAlignment="1">
      <alignment horizontal="left" vertical="center" wrapText="1"/>
    </xf>
    <xf numFmtId="0" fontId="8" fillId="0" borderId="9" xfId="2" applyFont="1" applyFill="1" applyBorder="1" applyAlignment="1">
      <alignment horizontal="center" vertical="center" wrapText="1"/>
    </xf>
    <xf numFmtId="164" fontId="3" fillId="0" borderId="21" xfId="1" applyNumberFormat="1" applyFont="1" applyFill="1" applyBorder="1" applyAlignment="1">
      <alignment horizontal="center" vertical="center" wrapText="1"/>
    </xf>
    <xf numFmtId="9" fontId="3" fillId="0" borderId="22" xfId="0" applyNumberFormat="1" applyFont="1" applyBorder="1" applyAlignment="1">
      <alignment horizontal="center" vertical="center"/>
    </xf>
    <xf numFmtId="0" fontId="8" fillId="0" borderId="9" xfId="2" applyFont="1" applyFill="1" applyBorder="1" applyAlignment="1">
      <alignment horizontal="justify" vertical="center" wrapText="1"/>
    </xf>
    <xf numFmtId="9" fontId="3" fillId="0" borderId="22" xfId="1" applyFont="1" applyFill="1" applyBorder="1" applyAlignment="1">
      <alignment horizontal="center" vertical="center"/>
    </xf>
    <xf numFmtId="0" fontId="8" fillId="0" borderId="9" xfId="2" applyFont="1" applyFill="1" applyBorder="1" applyAlignment="1">
      <alignment horizontal="justify" vertical="top" wrapText="1"/>
    </xf>
    <xf numFmtId="164" fontId="3" fillId="0" borderId="22" xfId="1" applyNumberFormat="1" applyFont="1" applyFill="1" applyBorder="1" applyAlignment="1">
      <alignment horizontal="center" vertical="center" wrapText="1"/>
    </xf>
    <xf numFmtId="0" fontId="3" fillId="0" borderId="23" xfId="0" applyFont="1" applyBorder="1" applyAlignment="1">
      <alignment horizontal="center" vertical="center" wrapText="1"/>
    </xf>
    <xf numFmtId="0" fontId="3" fillId="11" borderId="19" xfId="0" applyFont="1" applyFill="1" applyBorder="1" applyAlignment="1">
      <alignment horizontal="justify" vertical="center"/>
    </xf>
    <xf numFmtId="9" fontId="3" fillId="2" borderId="9" xfId="0" applyNumberFormat="1" applyFont="1" applyFill="1" applyBorder="1" applyAlignment="1">
      <alignment horizontal="center" vertical="center"/>
    </xf>
    <xf numFmtId="0" fontId="2" fillId="0" borderId="20" xfId="2" applyBorder="1" applyAlignment="1">
      <alignment horizontal="justify" vertical="center"/>
    </xf>
    <xf numFmtId="164" fontId="6" fillId="2" borderId="9" xfId="1" applyNumberFormat="1" applyFont="1" applyFill="1" applyBorder="1" applyAlignment="1">
      <alignment horizontal="center" vertical="center"/>
    </xf>
    <xf numFmtId="9" fontId="6" fillId="2" borderId="22" xfId="0" applyNumberFormat="1" applyFont="1" applyFill="1" applyBorder="1" applyAlignment="1">
      <alignment horizontal="center" vertical="center"/>
    </xf>
    <xf numFmtId="0" fontId="3" fillId="2" borderId="9" xfId="0" applyFont="1" applyFill="1" applyBorder="1" applyAlignment="1">
      <alignment horizontal="left" vertical="top" wrapText="1"/>
    </xf>
    <xf numFmtId="49" fontId="3" fillId="0" borderId="9" xfId="0" applyNumberFormat="1" applyFont="1" applyBorder="1" applyAlignment="1">
      <alignment horizontal="center" vertical="top" wrapText="1"/>
    </xf>
    <xf numFmtId="164" fontId="3" fillId="2" borderId="9" xfId="1" applyNumberFormat="1" applyFont="1" applyFill="1" applyBorder="1" applyAlignment="1">
      <alignment horizontal="center" vertical="center" wrapText="1"/>
    </xf>
    <xf numFmtId="164" fontId="3" fillId="2" borderId="9" xfId="1" applyNumberFormat="1" applyFont="1" applyFill="1" applyBorder="1" applyAlignment="1">
      <alignment horizontal="center" vertical="center"/>
    </xf>
    <xf numFmtId="9" fontId="3" fillId="0" borderId="35" xfId="0" applyNumberFormat="1" applyFont="1" applyBorder="1" applyAlignment="1">
      <alignment horizontal="center" vertical="center"/>
    </xf>
    <xf numFmtId="0" fontId="8" fillId="0" borderId="36" xfId="2" applyFont="1" applyFill="1" applyBorder="1" applyAlignment="1">
      <alignment horizontal="justify" vertical="top" wrapText="1"/>
    </xf>
    <xf numFmtId="9" fontId="3" fillId="0" borderId="13" xfId="1" applyFont="1" applyFill="1" applyBorder="1" applyAlignment="1">
      <alignment horizontal="center" vertical="center"/>
    </xf>
    <xf numFmtId="9" fontId="3" fillId="0" borderId="37" xfId="0" applyNumberFormat="1" applyFont="1" applyBorder="1" applyAlignment="1">
      <alignment horizontal="center" vertical="center"/>
    </xf>
    <xf numFmtId="9" fontId="3" fillId="0" borderId="38" xfId="1" applyFont="1" applyFill="1" applyBorder="1" applyAlignment="1">
      <alignment horizontal="center" vertical="center"/>
    </xf>
    <xf numFmtId="0" fontId="2" fillId="0" borderId="20" xfId="2" applyBorder="1" applyAlignment="1">
      <alignment horizontal="justify" vertical="top"/>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10" fillId="4" borderId="24"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34"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5" fontId="3" fillId="0" borderId="10" xfId="0" applyNumberFormat="1" applyFont="1" applyBorder="1" applyAlignment="1">
      <alignment horizontal="center" vertical="center"/>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6" fillId="3" borderId="10" xfId="0" applyFont="1" applyFill="1" applyBorder="1" applyAlignment="1">
      <alignment horizontal="justify" vertical="center"/>
    </xf>
    <xf numFmtId="0" fontId="6" fillId="3" borderId="12" xfId="0" applyFont="1" applyFill="1" applyBorder="1" applyAlignment="1">
      <alignment horizontal="justify" vertical="center"/>
    </xf>
    <xf numFmtId="0" fontId="6" fillId="3" borderId="25" xfId="0" applyFont="1" applyFill="1" applyBorder="1" applyAlignment="1">
      <alignment horizontal="left" vertical="center"/>
    </xf>
    <xf numFmtId="0" fontId="6" fillId="3" borderId="15" xfId="0" applyFont="1" applyFill="1" applyBorder="1" applyAlignment="1">
      <alignment horizontal="left" vertical="center"/>
    </xf>
    <xf numFmtId="0" fontId="6" fillId="3" borderId="29" xfId="0" applyFont="1" applyFill="1" applyBorder="1" applyAlignment="1">
      <alignment horizontal="left" vertical="center"/>
    </xf>
    <xf numFmtId="0" fontId="6" fillId="3" borderId="30" xfId="0" applyFont="1" applyFill="1" applyBorder="1" applyAlignment="1">
      <alignment horizontal="left" vertical="center"/>
    </xf>
    <xf numFmtId="0" fontId="3" fillId="0" borderId="9" xfId="0" applyFont="1" applyBorder="1" applyAlignment="1">
      <alignment horizontal="center" vertical="center"/>
    </xf>
    <xf numFmtId="15" fontId="3" fillId="0" borderId="9" xfId="0" applyNumberFormat="1" applyFont="1" applyBorder="1" applyAlignment="1">
      <alignment horizontal="center" vertical="center"/>
    </xf>
    <xf numFmtId="0" fontId="7" fillId="5" borderId="26"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2" fillId="0" borderId="9" xfId="2"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CC00FF"/>
      <color rgb="FFFF33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2</xdr:col>
      <xdr:colOff>9525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drive.google.com/drive/folders/1df9cjSYixL0yI5ncxT8NJgNvrRShP5lq" TargetMode="External"/><Relationship Id="rId7" Type="http://schemas.openxmlformats.org/officeDocument/2006/relationships/printerSettings" Target="../printerSettings/printerSettings1.bin"/><Relationship Id="rId2" Type="http://schemas.openxmlformats.org/officeDocument/2006/relationships/hyperlink" Target="https://drive.google.com/drive/folders/1MqA7_5mdqmTbnzJmCKvGmbcWgZE16pYG" TargetMode="External"/><Relationship Id="rId1" Type="http://schemas.openxmlformats.org/officeDocument/2006/relationships/hyperlink" Target="https://drive.google.com/drive/folders/1AeqO4gF7MXxAegpGchVLeOw1_DUEV9KQ" TargetMode="External"/><Relationship Id="rId6" Type="http://schemas.openxmlformats.org/officeDocument/2006/relationships/hyperlink" Target="https://drive.google.com/drive/folders/1qxckHj7Tc8OPDFLNxOxXelZ8IV6sTdzq" TargetMode="External"/><Relationship Id="rId5" Type="http://schemas.openxmlformats.org/officeDocument/2006/relationships/hyperlink" Target="https://drive.google.com/drive/folders/1B67XWg6VW1vTODzXChVLofuZRhmYSUUj" TargetMode="External"/><Relationship Id="rId4" Type="http://schemas.openxmlformats.org/officeDocument/2006/relationships/hyperlink" Target="https://drive.google.com/drive/folders/1-Wqt-rPnTFQcnmuZxmPQ8T_7DW7v60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0"/>
  <sheetViews>
    <sheetView tabSelected="1" topLeftCell="E12" zoomScale="62" zoomScaleNormal="62" workbookViewId="0">
      <pane ySplit="4" topLeftCell="A16" activePane="bottomLeft" state="frozen"/>
      <selection activeCell="A12" sqref="A12"/>
      <selection pane="bottomLeft" activeCell="U27" sqref="U27"/>
    </sheetView>
  </sheetViews>
  <sheetFormatPr baseColWidth="10" defaultRowHeight="15" x14ac:dyDescent="0.25"/>
  <cols>
    <col min="1" max="3" width="32.42578125" customWidth="1"/>
    <col min="4" max="4" width="16.7109375" customWidth="1"/>
    <col min="7" max="7" width="8.5703125" customWidth="1"/>
    <col min="8" max="8" width="12.28515625" customWidth="1"/>
    <col min="9" max="10" width="8.7109375" customWidth="1"/>
    <col min="11" max="11" width="15.85546875" style="9" customWidth="1"/>
    <col min="12" max="12" width="14.7109375" customWidth="1"/>
    <col min="13" max="13" width="9" customWidth="1"/>
    <col min="14" max="14" width="7.140625" hidden="1" customWidth="1"/>
    <col min="15" max="15" width="11" customWidth="1"/>
    <col min="16" max="16" width="12" customWidth="1"/>
    <col min="17" max="17" width="18.7109375" customWidth="1"/>
    <col min="18" max="18" width="36.7109375" customWidth="1"/>
    <col min="19" max="19" width="27.42578125" customWidth="1"/>
    <col min="20" max="20" width="18.7109375" customWidth="1"/>
  </cols>
  <sheetData>
    <row r="1" spans="1:20" ht="15.75" thickBot="1" x14ac:dyDescent="0.3">
      <c r="A1" s="1"/>
      <c r="B1" s="1"/>
      <c r="C1" s="1"/>
      <c r="D1" s="1"/>
      <c r="E1" s="1"/>
      <c r="F1" s="1"/>
      <c r="G1" s="1"/>
      <c r="H1" s="1"/>
      <c r="I1" s="1"/>
      <c r="J1" s="1"/>
      <c r="K1" s="12"/>
      <c r="L1" s="1"/>
      <c r="M1" s="1"/>
      <c r="N1" s="1"/>
      <c r="O1" s="1"/>
      <c r="P1" s="1"/>
      <c r="Q1" s="1"/>
      <c r="R1" s="1"/>
      <c r="S1" s="1"/>
      <c r="T1" s="1"/>
    </row>
    <row r="2" spans="1:20" ht="29.25" customHeight="1" x14ac:dyDescent="0.25">
      <c r="A2" s="77"/>
      <c r="B2" s="78"/>
      <c r="C2" s="79"/>
      <c r="D2" s="86" t="s">
        <v>23</v>
      </c>
      <c r="E2" s="87"/>
      <c r="F2" s="87"/>
      <c r="G2" s="87"/>
      <c r="H2" s="87"/>
      <c r="I2" s="87"/>
      <c r="J2" s="87"/>
      <c r="K2" s="87"/>
      <c r="L2" s="87"/>
      <c r="M2" s="87"/>
      <c r="N2" s="87"/>
      <c r="O2" s="87"/>
      <c r="P2" s="87"/>
      <c r="Q2" s="87"/>
      <c r="R2" s="88"/>
      <c r="S2" s="2"/>
      <c r="T2" s="1"/>
    </row>
    <row r="3" spans="1:20" ht="29.25" customHeight="1" x14ac:dyDescent="0.25">
      <c r="A3" s="80"/>
      <c r="B3" s="81"/>
      <c r="C3" s="82"/>
      <c r="D3" s="89"/>
      <c r="E3" s="89"/>
      <c r="F3" s="89"/>
      <c r="G3" s="89"/>
      <c r="H3" s="89"/>
      <c r="I3" s="89"/>
      <c r="J3" s="89"/>
      <c r="K3" s="89"/>
      <c r="L3" s="89"/>
      <c r="M3" s="89"/>
      <c r="N3" s="89"/>
      <c r="O3" s="89"/>
      <c r="P3" s="89"/>
      <c r="Q3" s="89"/>
      <c r="R3" s="90"/>
      <c r="S3" s="2"/>
      <c r="T3" s="1"/>
    </row>
    <row r="4" spans="1:20" ht="29.25" customHeight="1" thickBot="1" x14ac:dyDescent="0.3">
      <c r="A4" s="83"/>
      <c r="B4" s="84"/>
      <c r="C4" s="85"/>
      <c r="D4" s="91"/>
      <c r="E4" s="91"/>
      <c r="F4" s="91"/>
      <c r="G4" s="91"/>
      <c r="H4" s="91"/>
      <c r="I4" s="91"/>
      <c r="J4" s="91"/>
      <c r="K4" s="91"/>
      <c r="L4" s="91"/>
      <c r="M4" s="91"/>
      <c r="N4" s="91"/>
      <c r="O4" s="91"/>
      <c r="P4" s="91"/>
      <c r="Q4" s="91"/>
      <c r="R4" s="92"/>
      <c r="S4" s="2"/>
      <c r="T4" s="1"/>
    </row>
    <row r="5" spans="1:20" x14ac:dyDescent="0.25">
      <c r="A5" s="1"/>
      <c r="B5" s="1"/>
      <c r="C5" s="1"/>
      <c r="D5" s="1"/>
      <c r="E5" s="1"/>
      <c r="F5" s="1"/>
      <c r="G5" s="1"/>
      <c r="H5" s="1"/>
      <c r="I5" s="1"/>
      <c r="J5" s="1"/>
      <c r="K5" s="12"/>
      <c r="L5" s="1"/>
      <c r="M5" s="1"/>
      <c r="N5" s="1"/>
      <c r="O5" s="1"/>
      <c r="P5" s="1"/>
      <c r="Q5" s="1"/>
      <c r="R5" s="1"/>
      <c r="S5" s="1"/>
      <c r="T5" s="1"/>
    </row>
    <row r="6" spans="1:20" x14ac:dyDescent="0.25">
      <c r="A6" s="3"/>
      <c r="B6" s="3"/>
      <c r="C6" s="3"/>
      <c r="D6" s="3"/>
      <c r="E6" s="3"/>
      <c r="F6" s="3"/>
      <c r="G6" s="3"/>
      <c r="H6" s="3"/>
      <c r="I6" s="3"/>
      <c r="J6" s="3"/>
      <c r="K6" s="13"/>
      <c r="L6" s="3"/>
      <c r="M6" s="3"/>
      <c r="N6" s="3"/>
      <c r="O6" s="3"/>
      <c r="P6" s="3"/>
      <c r="Q6" s="3"/>
      <c r="R6" s="3"/>
      <c r="S6" s="3"/>
      <c r="T6" s="3"/>
    </row>
    <row r="7" spans="1:20" x14ac:dyDescent="0.25">
      <c r="A7" s="99" t="s">
        <v>0</v>
      </c>
      <c r="B7" s="100"/>
      <c r="C7" s="93" t="s">
        <v>24</v>
      </c>
      <c r="D7" s="94"/>
      <c r="E7" s="94"/>
      <c r="F7" s="94"/>
      <c r="G7" s="95"/>
      <c r="H7" s="3"/>
      <c r="I7" s="3"/>
      <c r="J7" s="3"/>
      <c r="K7" s="14"/>
      <c r="L7" s="4"/>
      <c r="M7" s="4"/>
      <c r="N7" s="4"/>
      <c r="O7" s="4"/>
      <c r="P7" s="4"/>
      <c r="Q7" s="4"/>
      <c r="R7" s="4"/>
      <c r="S7" s="4"/>
      <c r="T7" s="4"/>
    </row>
    <row r="8" spans="1:20" hidden="1" x14ac:dyDescent="0.25">
      <c r="A8" s="99" t="s">
        <v>1</v>
      </c>
      <c r="B8" s="100"/>
      <c r="C8" s="93" t="s">
        <v>66</v>
      </c>
      <c r="D8" s="94"/>
      <c r="E8" s="94"/>
      <c r="F8" s="94"/>
      <c r="G8" s="95"/>
      <c r="H8" s="3"/>
      <c r="I8" s="3"/>
      <c r="J8" s="3"/>
      <c r="K8" s="14"/>
      <c r="L8" s="4"/>
      <c r="M8" s="4"/>
      <c r="N8" s="4"/>
      <c r="O8" s="4"/>
      <c r="P8" s="4"/>
      <c r="Q8" s="4"/>
      <c r="R8" s="4"/>
      <c r="S8" s="4"/>
      <c r="T8" s="4"/>
    </row>
    <row r="9" spans="1:20" hidden="1" x14ac:dyDescent="0.25">
      <c r="A9" s="99" t="s">
        <v>2</v>
      </c>
      <c r="B9" s="100"/>
      <c r="C9" s="96"/>
      <c r="D9" s="94"/>
      <c r="E9" s="94"/>
      <c r="F9" s="94"/>
      <c r="G9" s="95"/>
      <c r="H9" s="3"/>
      <c r="I9" s="3"/>
      <c r="J9" s="3"/>
      <c r="K9" s="14"/>
      <c r="L9" s="4"/>
      <c r="M9" s="4"/>
      <c r="N9" s="4"/>
      <c r="O9" s="4"/>
      <c r="P9" s="4"/>
      <c r="Q9" s="4"/>
      <c r="R9" s="4"/>
      <c r="S9" s="4"/>
      <c r="T9" s="4"/>
    </row>
    <row r="10" spans="1:20" hidden="1" x14ac:dyDescent="0.25">
      <c r="A10" s="101" t="s">
        <v>3</v>
      </c>
      <c r="B10" s="102"/>
      <c r="C10" s="69" t="s">
        <v>4</v>
      </c>
      <c r="D10" s="5">
        <v>45017</v>
      </c>
      <c r="E10" s="69" t="s">
        <v>5</v>
      </c>
      <c r="F10" s="106">
        <v>45107</v>
      </c>
      <c r="G10" s="105"/>
      <c r="H10" s="10"/>
      <c r="I10" s="10"/>
      <c r="J10" s="10"/>
      <c r="K10" s="14"/>
      <c r="L10" s="4"/>
      <c r="M10" s="4"/>
      <c r="N10" s="4"/>
      <c r="O10" s="4"/>
      <c r="P10" s="4"/>
      <c r="Q10" s="4"/>
      <c r="R10" s="4"/>
      <c r="S10" s="4"/>
      <c r="T10" s="4"/>
    </row>
    <row r="11" spans="1:20" hidden="1" x14ac:dyDescent="0.25">
      <c r="A11" s="103"/>
      <c r="B11" s="104"/>
      <c r="C11" s="70"/>
      <c r="D11" s="6" t="s">
        <v>6</v>
      </c>
      <c r="E11" s="70"/>
      <c r="F11" s="105" t="s">
        <v>6</v>
      </c>
      <c r="G11" s="105"/>
      <c r="H11" s="3"/>
      <c r="I11" s="3"/>
      <c r="J11" s="3"/>
      <c r="K11" s="14"/>
      <c r="L11" s="4"/>
      <c r="M11" s="4"/>
      <c r="N11" s="4"/>
      <c r="O11" s="4"/>
      <c r="P11" s="4"/>
      <c r="Q11" s="4"/>
      <c r="R11" s="4"/>
      <c r="S11" s="4"/>
      <c r="T11" s="4"/>
    </row>
    <row r="12" spans="1:20" x14ac:dyDescent="0.25">
      <c r="A12" s="4"/>
      <c r="B12" s="4"/>
      <c r="C12" s="3"/>
      <c r="D12" s="4"/>
      <c r="E12" s="3"/>
      <c r="F12" s="3"/>
      <c r="G12" s="4"/>
      <c r="H12" s="4"/>
      <c r="I12" s="4"/>
      <c r="J12" s="4"/>
      <c r="K12" s="14"/>
      <c r="L12" s="4"/>
      <c r="M12" s="4"/>
      <c r="N12" s="4"/>
      <c r="O12" s="4"/>
      <c r="P12" s="4"/>
      <c r="Q12" s="4"/>
      <c r="S12" s="4"/>
      <c r="T12" s="4"/>
    </row>
    <row r="13" spans="1:20" ht="15.75" thickBot="1" x14ac:dyDescent="0.3">
      <c r="A13" s="4"/>
      <c r="B13" s="4"/>
      <c r="C13" s="4"/>
      <c r="D13" s="4"/>
      <c r="E13" s="4"/>
      <c r="F13" s="4"/>
      <c r="G13" s="4"/>
      <c r="H13" s="4"/>
      <c r="I13" s="4"/>
      <c r="J13" s="4"/>
      <c r="K13" s="14"/>
      <c r="L13" s="4"/>
      <c r="M13" s="4"/>
      <c r="N13" s="4"/>
      <c r="O13" s="4"/>
      <c r="P13" s="4"/>
      <c r="Q13" s="4"/>
      <c r="R13" s="4"/>
      <c r="T13" s="4"/>
    </row>
    <row r="14" spans="1:20" s="9" customFormat="1" ht="41.25" customHeight="1" x14ac:dyDescent="0.25">
      <c r="A14" s="109" t="s">
        <v>14</v>
      </c>
      <c r="B14" s="111" t="s">
        <v>17</v>
      </c>
      <c r="C14" s="111" t="s">
        <v>18</v>
      </c>
      <c r="D14" s="111" t="s">
        <v>15</v>
      </c>
      <c r="E14" s="111" t="s">
        <v>16</v>
      </c>
      <c r="F14" s="71" t="s">
        <v>7</v>
      </c>
      <c r="G14" s="72"/>
      <c r="H14" s="72"/>
      <c r="I14" s="72"/>
      <c r="J14" s="73"/>
      <c r="K14" s="15" t="s">
        <v>8</v>
      </c>
      <c r="L14" s="74" t="s">
        <v>9</v>
      </c>
      <c r="M14" s="75"/>
      <c r="N14" s="75"/>
      <c r="O14" s="75"/>
      <c r="P14" s="76"/>
      <c r="Q14" s="107" t="s">
        <v>10</v>
      </c>
      <c r="R14" s="107" t="s">
        <v>13</v>
      </c>
      <c r="S14" s="107" t="s">
        <v>11</v>
      </c>
      <c r="T14" s="97" t="s">
        <v>12</v>
      </c>
    </row>
    <row r="15" spans="1:20" s="9" customFormat="1" ht="41.25" customHeight="1" x14ac:dyDescent="0.25">
      <c r="A15" s="110"/>
      <c r="B15" s="112"/>
      <c r="C15" s="112"/>
      <c r="D15" s="112"/>
      <c r="E15" s="112"/>
      <c r="F15" s="11" t="s">
        <v>58</v>
      </c>
      <c r="G15" s="11" t="s">
        <v>19</v>
      </c>
      <c r="H15" s="11" t="s">
        <v>20</v>
      </c>
      <c r="I15" s="11" t="s">
        <v>21</v>
      </c>
      <c r="J15" s="11" t="s">
        <v>22</v>
      </c>
      <c r="K15" s="16"/>
      <c r="L15" s="8" t="s">
        <v>19</v>
      </c>
      <c r="M15" s="8" t="s">
        <v>20</v>
      </c>
      <c r="N15" s="8" t="s">
        <v>21</v>
      </c>
      <c r="O15" s="8" t="s">
        <v>21</v>
      </c>
      <c r="P15" s="8" t="s">
        <v>22</v>
      </c>
      <c r="Q15" s="108"/>
      <c r="R15" s="108"/>
      <c r="S15" s="108"/>
      <c r="T15" s="98"/>
    </row>
    <row r="16" spans="1:20" ht="142.5" x14ac:dyDescent="0.25">
      <c r="A16" s="37" t="s">
        <v>25</v>
      </c>
      <c r="B16" s="17"/>
      <c r="C16" s="6" t="s">
        <v>37</v>
      </c>
      <c r="D16" s="17" t="s">
        <v>38</v>
      </c>
      <c r="E16" s="6" t="s">
        <v>57</v>
      </c>
      <c r="F16" s="18">
        <v>0.5</v>
      </c>
      <c r="G16" s="19">
        <v>0.125</v>
      </c>
      <c r="H16" s="19">
        <f>G16+G16</f>
        <v>0.25</v>
      </c>
      <c r="I16" s="19">
        <f>H16+G16</f>
        <v>0.375</v>
      </c>
      <c r="J16" s="19">
        <f>I16+G16</f>
        <v>0.5</v>
      </c>
      <c r="K16" s="20" t="s">
        <v>59</v>
      </c>
      <c r="L16" s="19"/>
      <c r="M16" s="19">
        <v>0.25</v>
      </c>
      <c r="N16" s="19"/>
      <c r="O16" s="19"/>
      <c r="P16" s="19"/>
      <c r="Q16" s="18">
        <f t="shared" ref="Q16:Q21" si="0">M16/H16</f>
        <v>1</v>
      </c>
      <c r="R16" s="21" t="s">
        <v>67</v>
      </c>
      <c r="S16" s="22" t="s">
        <v>68</v>
      </c>
      <c r="T16" s="56" t="s">
        <v>69</v>
      </c>
    </row>
    <row r="17" spans="1:20" ht="114" x14ac:dyDescent="0.25">
      <c r="A17" s="37" t="s">
        <v>26</v>
      </c>
      <c r="B17" s="17"/>
      <c r="C17" s="21" t="s">
        <v>39</v>
      </c>
      <c r="D17" s="17" t="s">
        <v>40</v>
      </c>
      <c r="E17" s="6" t="s">
        <v>57</v>
      </c>
      <c r="F17" s="18">
        <v>0.5</v>
      </c>
      <c r="G17" s="19">
        <v>0.125</v>
      </c>
      <c r="H17" s="19">
        <f>G17+G17</f>
        <v>0.25</v>
      </c>
      <c r="I17" s="19">
        <f>H17+G17</f>
        <v>0.375</v>
      </c>
      <c r="J17" s="19">
        <f>I17+G17</f>
        <v>0.5</v>
      </c>
      <c r="K17" s="20" t="s">
        <v>59</v>
      </c>
      <c r="L17" s="19"/>
      <c r="M17" s="19">
        <v>0.25</v>
      </c>
      <c r="N17" s="19"/>
      <c r="O17" s="19"/>
      <c r="P17" s="19"/>
      <c r="Q17" s="18">
        <f t="shared" si="0"/>
        <v>1</v>
      </c>
      <c r="R17" s="21" t="s">
        <v>70</v>
      </c>
      <c r="S17" s="22" t="s">
        <v>71</v>
      </c>
      <c r="T17" s="56" t="s">
        <v>72</v>
      </c>
    </row>
    <row r="18" spans="1:20" ht="374.25" customHeight="1" x14ac:dyDescent="0.25">
      <c r="A18" s="54" t="s">
        <v>27</v>
      </c>
      <c r="B18" s="17"/>
      <c r="C18" s="6" t="s">
        <v>41</v>
      </c>
      <c r="D18" s="17" t="s">
        <v>42</v>
      </c>
      <c r="E18" s="6" t="s">
        <v>57</v>
      </c>
      <c r="F18" s="18">
        <v>0.5</v>
      </c>
      <c r="G18" s="19">
        <v>0.125</v>
      </c>
      <c r="H18" s="19">
        <f>G18+G18</f>
        <v>0.25</v>
      </c>
      <c r="I18" s="19">
        <f>H18+G18</f>
        <v>0.375</v>
      </c>
      <c r="J18" s="19">
        <f>I18+G18</f>
        <v>0.5</v>
      </c>
      <c r="K18" s="20" t="s">
        <v>64</v>
      </c>
      <c r="L18" s="19"/>
      <c r="M18" s="19">
        <v>0.25</v>
      </c>
      <c r="N18" s="19"/>
      <c r="O18" s="19"/>
      <c r="P18" s="19"/>
      <c r="Q18" s="18">
        <f t="shared" si="0"/>
        <v>1</v>
      </c>
      <c r="R18" s="43" t="s">
        <v>90</v>
      </c>
      <c r="S18" s="44" t="s">
        <v>91</v>
      </c>
      <c r="T18" s="56" t="s">
        <v>92</v>
      </c>
    </row>
    <row r="19" spans="1:20" ht="75" x14ac:dyDescent="0.25">
      <c r="A19" s="38" t="s">
        <v>28</v>
      </c>
      <c r="B19" s="34"/>
      <c r="C19" s="21" t="s">
        <v>43</v>
      </c>
      <c r="D19" s="21" t="s">
        <v>44</v>
      </c>
      <c r="E19" s="6" t="s">
        <v>57</v>
      </c>
      <c r="F19" s="18">
        <v>0.8</v>
      </c>
      <c r="G19" s="25">
        <v>0.2</v>
      </c>
      <c r="H19" s="25">
        <v>0.4</v>
      </c>
      <c r="I19" s="25">
        <v>0.6</v>
      </c>
      <c r="J19" s="25">
        <v>0.8</v>
      </c>
      <c r="K19" s="20" t="s">
        <v>65</v>
      </c>
      <c r="L19" s="25"/>
      <c r="M19" s="55">
        <v>0.627</v>
      </c>
      <c r="N19" s="55"/>
      <c r="O19" s="55"/>
      <c r="P19" s="55"/>
      <c r="Q19" s="18">
        <f t="shared" si="0"/>
        <v>1.5674999999999999</v>
      </c>
      <c r="R19" s="43" t="s">
        <v>89</v>
      </c>
      <c r="S19" s="43"/>
      <c r="T19" s="56" t="s">
        <v>93</v>
      </c>
    </row>
    <row r="20" spans="1:20" ht="409.5" x14ac:dyDescent="0.25">
      <c r="A20" s="42" t="s">
        <v>29</v>
      </c>
      <c r="B20" s="6"/>
      <c r="C20" s="21" t="s">
        <v>45</v>
      </c>
      <c r="D20" s="21" t="s">
        <v>44</v>
      </c>
      <c r="E20" s="6" t="s">
        <v>57</v>
      </c>
      <c r="F20" s="18">
        <v>0.5</v>
      </c>
      <c r="G20" s="24">
        <v>0.125</v>
      </c>
      <c r="H20" s="19">
        <f>G20+G20</f>
        <v>0.25</v>
      </c>
      <c r="I20" s="19">
        <f>H20+G20</f>
        <v>0.375</v>
      </c>
      <c r="J20" s="19">
        <f>I20+G20</f>
        <v>0.5</v>
      </c>
      <c r="K20" s="20" t="s">
        <v>60</v>
      </c>
      <c r="L20" s="25"/>
      <c r="M20" s="18">
        <v>0.12</v>
      </c>
      <c r="N20" s="27"/>
      <c r="O20" s="27"/>
      <c r="P20" s="26"/>
      <c r="Q20" s="18">
        <f t="shared" si="0"/>
        <v>0.48</v>
      </c>
      <c r="R20" s="59" t="s">
        <v>86</v>
      </c>
      <c r="S20" s="60" t="s">
        <v>87</v>
      </c>
      <c r="T20" s="68" t="s">
        <v>88</v>
      </c>
    </row>
    <row r="21" spans="1:20" ht="386.25" customHeight="1" x14ac:dyDescent="0.25">
      <c r="A21" s="39" t="s">
        <v>30</v>
      </c>
      <c r="B21" s="6"/>
      <c r="C21" s="17" t="s">
        <v>46</v>
      </c>
      <c r="D21" s="21" t="s">
        <v>44</v>
      </c>
      <c r="E21" s="6" t="s">
        <v>57</v>
      </c>
      <c r="F21" s="18">
        <v>0.85</v>
      </c>
      <c r="G21" s="32">
        <v>0.21249999999999999</v>
      </c>
      <c r="H21" s="32">
        <f>G21+21.25%</f>
        <v>0.42499999999999999</v>
      </c>
      <c r="I21" s="32">
        <f>H21+G21</f>
        <v>0.63749999999999996</v>
      </c>
      <c r="J21" s="32">
        <f>I21+G21</f>
        <v>0.85</v>
      </c>
      <c r="K21" s="20" t="s">
        <v>61</v>
      </c>
      <c r="L21" s="27"/>
      <c r="M21" s="27">
        <v>0.45</v>
      </c>
      <c r="N21" s="27"/>
      <c r="O21" s="27"/>
      <c r="P21" s="27"/>
      <c r="Q21" s="18">
        <f t="shared" si="0"/>
        <v>1.0588235294117647</v>
      </c>
      <c r="R21" s="46" t="s">
        <v>84</v>
      </c>
      <c r="S21" s="21"/>
      <c r="T21" s="21" t="s">
        <v>85</v>
      </c>
    </row>
    <row r="22" spans="1:20" ht="71.25" x14ac:dyDescent="0.25">
      <c r="A22" s="23" t="s">
        <v>31</v>
      </c>
      <c r="B22" s="6"/>
      <c r="C22" s="21" t="s">
        <v>47</v>
      </c>
      <c r="D22" s="21" t="s">
        <v>44</v>
      </c>
      <c r="E22" s="6" t="s">
        <v>57</v>
      </c>
      <c r="F22" s="18">
        <v>0.7</v>
      </c>
      <c r="G22" s="28">
        <v>0.17499999999999999</v>
      </c>
      <c r="H22" s="28">
        <f>G22+G22</f>
        <v>0.35</v>
      </c>
      <c r="I22" s="28">
        <f>H22+G22</f>
        <v>0.52499999999999991</v>
      </c>
      <c r="J22" s="28">
        <f>I22+G22</f>
        <v>0.7</v>
      </c>
      <c r="K22" s="20" t="s">
        <v>62</v>
      </c>
      <c r="L22" s="28"/>
      <c r="M22" s="19"/>
      <c r="N22" s="19"/>
      <c r="O22" s="19"/>
      <c r="P22" s="35"/>
      <c r="Q22" s="18"/>
      <c r="R22" s="31"/>
      <c r="S22" s="6"/>
      <c r="T22" s="36"/>
    </row>
    <row r="23" spans="1:20" ht="75" x14ac:dyDescent="0.25">
      <c r="A23" s="40" t="s">
        <v>32</v>
      </c>
      <c r="B23" s="6"/>
      <c r="C23" s="21" t="s">
        <v>48</v>
      </c>
      <c r="D23" s="21" t="s">
        <v>49</v>
      </c>
      <c r="E23" s="6" t="s">
        <v>57</v>
      </c>
      <c r="F23" s="18">
        <v>0.7</v>
      </c>
      <c r="G23" s="28">
        <v>0.17499999999999999</v>
      </c>
      <c r="H23" s="28">
        <f t="shared" ref="H23:H27" si="1">G23+G23</f>
        <v>0.35</v>
      </c>
      <c r="I23" s="28">
        <f t="shared" ref="I23:I27" si="2">H23+G23</f>
        <v>0.52499999999999991</v>
      </c>
      <c r="J23" s="28">
        <f t="shared" ref="J23:J27" si="3">I23+G23</f>
        <v>0.7</v>
      </c>
      <c r="K23" s="20" t="s">
        <v>63</v>
      </c>
      <c r="L23" s="28"/>
      <c r="M23" s="61">
        <v>0.35</v>
      </c>
      <c r="N23" s="19"/>
      <c r="O23" s="19"/>
      <c r="P23" s="33"/>
      <c r="Q23" s="18">
        <f t="shared" ref="Q23:Q27" si="4">M23/H23</f>
        <v>1</v>
      </c>
      <c r="R23" s="45" t="s">
        <v>73</v>
      </c>
      <c r="S23" s="45" t="s">
        <v>74</v>
      </c>
      <c r="T23" s="113" t="s">
        <v>75</v>
      </c>
    </row>
    <row r="24" spans="1:20" ht="85.5" x14ac:dyDescent="0.25">
      <c r="A24" s="40" t="s">
        <v>33</v>
      </c>
      <c r="B24" s="6"/>
      <c r="C24" s="21" t="s">
        <v>48</v>
      </c>
      <c r="D24" s="21" t="s">
        <v>50</v>
      </c>
      <c r="E24" s="6" t="s">
        <v>57</v>
      </c>
      <c r="F24" s="18">
        <v>0.7</v>
      </c>
      <c r="G24" s="28">
        <v>0.17499999999999999</v>
      </c>
      <c r="H24" s="28">
        <f t="shared" si="1"/>
        <v>0.35</v>
      </c>
      <c r="I24" s="28">
        <f t="shared" si="2"/>
        <v>0.52499999999999991</v>
      </c>
      <c r="J24" s="28">
        <f t="shared" si="3"/>
        <v>0.7</v>
      </c>
      <c r="K24" s="20" t="s">
        <v>63</v>
      </c>
      <c r="L24" s="28"/>
      <c r="M24" s="62">
        <v>0.35</v>
      </c>
      <c r="N24" s="19"/>
      <c r="O24" s="19"/>
      <c r="P24" s="19"/>
      <c r="Q24" s="18">
        <f t="shared" si="4"/>
        <v>1</v>
      </c>
      <c r="R24" s="49" t="s">
        <v>76</v>
      </c>
      <c r="S24" s="45" t="s">
        <v>77</v>
      </c>
      <c r="T24" s="21" t="s">
        <v>75</v>
      </c>
    </row>
    <row r="25" spans="1:20" ht="71.25" x14ac:dyDescent="0.25">
      <c r="A25" s="40" t="s">
        <v>34</v>
      </c>
      <c r="B25" s="6"/>
      <c r="C25" s="21" t="s">
        <v>51</v>
      </c>
      <c r="D25" s="21" t="s">
        <v>52</v>
      </c>
      <c r="E25" s="6" t="s">
        <v>57</v>
      </c>
      <c r="F25" s="18">
        <v>0.7</v>
      </c>
      <c r="G25" s="28">
        <v>0.17499999999999999</v>
      </c>
      <c r="H25" s="28">
        <f t="shared" si="1"/>
        <v>0.35</v>
      </c>
      <c r="I25" s="28">
        <f t="shared" si="2"/>
        <v>0.52499999999999991</v>
      </c>
      <c r="J25" s="28">
        <f t="shared" si="3"/>
        <v>0.7</v>
      </c>
      <c r="K25" s="20" t="s">
        <v>63</v>
      </c>
      <c r="L25" s="28"/>
      <c r="M25" s="62">
        <v>0.35</v>
      </c>
      <c r="N25" s="19"/>
      <c r="O25" s="19"/>
      <c r="P25" s="19"/>
      <c r="Q25" s="18">
        <f t="shared" si="4"/>
        <v>1</v>
      </c>
      <c r="R25" s="49" t="s">
        <v>78</v>
      </c>
      <c r="S25" s="45" t="s">
        <v>79</v>
      </c>
      <c r="T25" s="20" t="s">
        <v>75</v>
      </c>
    </row>
    <row r="26" spans="1:20" ht="169.5" customHeight="1" thickBot="1" x14ac:dyDescent="0.3">
      <c r="A26" s="40" t="s">
        <v>35</v>
      </c>
      <c r="B26" s="6"/>
      <c r="C26" s="21" t="s">
        <v>53</v>
      </c>
      <c r="D26" s="21" t="s">
        <v>54</v>
      </c>
      <c r="E26" s="6" t="s">
        <v>57</v>
      </c>
      <c r="F26" s="18">
        <v>0.7</v>
      </c>
      <c r="G26" s="28">
        <v>0.17499999999999999</v>
      </c>
      <c r="H26" s="28">
        <f t="shared" si="1"/>
        <v>0.35</v>
      </c>
      <c r="I26" s="28">
        <f t="shared" si="2"/>
        <v>0.52499999999999991</v>
      </c>
      <c r="J26" s="28">
        <f t="shared" si="3"/>
        <v>0.7</v>
      </c>
      <c r="K26" s="20" t="s">
        <v>63</v>
      </c>
      <c r="L26" s="28"/>
      <c r="M26" s="57">
        <v>0.35</v>
      </c>
      <c r="N26" s="19"/>
      <c r="O26" s="19"/>
      <c r="P26" s="65"/>
      <c r="Q26" s="65">
        <f t="shared" si="4"/>
        <v>1</v>
      </c>
      <c r="R26" s="51" t="s">
        <v>80</v>
      </c>
      <c r="S26" s="45" t="s">
        <v>81</v>
      </c>
      <c r="T26" s="21" t="s">
        <v>75</v>
      </c>
    </row>
    <row r="27" spans="1:20" ht="118.5" customHeight="1" thickBot="1" x14ac:dyDescent="0.3">
      <c r="A27" s="41" t="s">
        <v>36</v>
      </c>
      <c r="B27" s="29"/>
      <c r="C27" s="30" t="s">
        <v>55</v>
      </c>
      <c r="D27" s="30" t="s">
        <v>56</v>
      </c>
      <c r="E27" s="29" t="s">
        <v>57</v>
      </c>
      <c r="F27" s="50">
        <v>0.7</v>
      </c>
      <c r="G27" s="52">
        <v>0.17499999999999999</v>
      </c>
      <c r="H27" s="52">
        <f t="shared" si="1"/>
        <v>0.35</v>
      </c>
      <c r="I27" s="52">
        <f t="shared" si="2"/>
        <v>0.52499999999999991</v>
      </c>
      <c r="J27" s="52">
        <f t="shared" si="3"/>
        <v>0.7</v>
      </c>
      <c r="K27" s="53" t="s">
        <v>63</v>
      </c>
      <c r="L27" s="47"/>
      <c r="M27" s="58">
        <v>0.35</v>
      </c>
      <c r="N27" s="48"/>
      <c r="O27" s="63"/>
      <c r="P27" s="66"/>
      <c r="Q27" s="67">
        <f t="shared" si="4"/>
        <v>1</v>
      </c>
      <c r="R27" s="64" t="s">
        <v>82</v>
      </c>
      <c r="S27" s="30" t="s">
        <v>83</v>
      </c>
      <c r="T27" s="53" t="s">
        <v>75</v>
      </c>
    </row>
    <row r="28" spans="1:20" x14ac:dyDescent="0.25">
      <c r="A28" s="7"/>
      <c r="B28" s="7"/>
      <c r="C28" s="7"/>
      <c r="D28" s="1"/>
      <c r="E28" s="1"/>
      <c r="F28" s="1"/>
      <c r="G28" s="1"/>
      <c r="H28" s="1"/>
      <c r="I28" s="1"/>
      <c r="J28" s="1"/>
      <c r="K28" s="12"/>
      <c r="L28" s="1"/>
      <c r="M28" s="1"/>
      <c r="N28" s="1"/>
      <c r="O28" s="1"/>
      <c r="P28" s="1"/>
      <c r="Q28" s="1"/>
      <c r="R28" s="1"/>
      <c r="S28" s="1"/>
      <c r="T28" s="1"/>
    </row>
    <row r="29" spans="1:20" x14ac:dyDescent="0.25">
      <c r="A29" s="7"/>
      <c r="B29" s="7"/>
      <c r="C29" s="7"/>
      <c r="D29" s="1"/>
      <c r="E29" s="1"/>
      <c r="F29" s="1"/>
      <c r="G29" s="1"/>
      <c r="H29" s="1"/>
      <c r="I29" s="1"/>
      <c r="J29" s="1"/>
      <c r="K29" s="12"/>
      <c r="L29" s="1"/>
      <c r="M29" s="1"/>
      <c r="N29" s="1"/>
      <c r="O29" s="1"/>
      <c r="P29" s="1"/>
      <c r="Q29" s="1"/>
      <c r="R29" s="1"/>
      <c r="S29" s="1"/>
      <c r="T29" s="1"/>
    </row>
    <row r="30" spans="1:20" x14ac:dyDescent="0.25">
      <c r="A30" s="7"/>
      <c r="B30" s="7"/>
      <c r="C30" s="7"/>
      <c r="D30" s="1"/>
      <c r="E30" s="1"/>
      <c r="F30" s="1"/>
      <c r="G30" s="1"/>
      <c r="H30" s="1"/>
      <c r="I30" s="1"/>
      <c r="J30" s="1"/>
      <c r="K30" s="12"/>
      <c r="L30" s="1"/>
      <c r="M30" s="1"/>
      <c r="N30" s="1"/>
      <c r="O30" s="1"/>
      <c r="P30" s="1"/>
      <c r="Q30" s="1"/>
      <c r="R30" s="1"/>
      <c r="S30" s="1"/>
      <c r="T30" s="1"/>
    </row>
  </sheetData>
  <mergeCells count="24">
    <mergeCell ref="T14:T15"/>
    <mergeCell ref="A7:B7"/>
    <mergeCell ref="A8:B8"/>
    <mergeCell ref="A9:B9"/>
    <mergeCell ref="A10:B11"/>
    <mergeCell ref="F11:G11"/>
    <mergeCell ref="F10:G10"/>
    <mergeCell ref="C10:C11"/>
    <mergeCell ref="Q14:Q15"/>
    <mergeCell ref="R14:R15"/>
    <mergeCell ref="S14:S15"/>
    <mergeCell ref="A14:A15"/>
    <mergeCell ref="B14:B15"/>
    <mergeCell ref="C14:C15"/>
    <mergeCell ref="D14:D15"/>
    <mergeCell ref="E14:E15"/>
    <mergeCell ref="E10:E11"/>
    <mergeCell ref="F14:J14"/>
    <mergeCell ref="L14:P14"/>
    <mergeCell ref="A2:C4"/>
    <mergeCell ref="D2:R4"/>
    <mergeCell ref="C7:G7"/>
    <mergeCell ref="C8:G8"/>
    <mergeCell ref="C9:G9"/>
  </mergeCells>
  <hyperlinks>
    <hyperlink ref="T16" r:id="rId1" xr:uid="{CFB61128-7BFD-4309-9350-31B45A4464BB}"/>
    <hyperlink ref="T17" r:id="rId2" xr:uid="{7AC70505-B554-4293-ADBC-50FBA3BDDBDE}"/>
    <hyperlink ref="T18" r:id="rId3" xr:uid="{DEA96AE4-0E23-4BF2-BDC5-B5B50E440480}"/>
    <hyperlink ref="T19" r:id="rId4" xr:uid="{19567495-AC59-4C6C-8023-AB06F1C9995D}"/>
    <hyperlink ref="T20" r:id="rId5" xr:uid="{C4DD30EE-48D9-4611-9A86-4DD417707B9F}"/>
    <hyperlink ref="T23" r:id="rId6" xr:uid="{0F729601-1CD8-4D18-82EE-D1A5BAF16C38}"/>
  </hyperlinks>
  <pageMargins left="0.7" right="0.7" top="0.75" bottom="0.75" header="0.3" footer="0.3"/>
  <pageSetup orientation="portrait" horizontalDpi="1200" verticalDpi="1200"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Usuario</cp:lastModifiedBy>
  <dcterms:created xsi:type="dcterms:W3CDTF">2021-05-24T23:54:15Z</dcterms:created>
  <dcterms:modified xsi:type="dcterms:W3CDTF">2023-08-28T23:04:43Z</dcterms:modified>
</cp:coreProperties>
</file>