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defaultThemeVersion="166925"/>
  <mc:AlternateContent xmlns:mc="http://schemas.openxmlformats.org/markup-compatibility/2006">
    <mc:Choice Requires="x15">
      <x15ac:absPath xmlns:x15ac="http://schemas.microsoft.com/office/spreadsheetml/2010/11/ac" url="C:\Users\PLANEACIÓN\Documents\PLANEACION 2016-2021\2021\MIPG-MECI\PLANES MIPG\TECER SEGUIMIENTO A PLANES MIPG\"/>
    </mc:Choice>
  </mc:AlternateContent>
  <xr:revisionPtr revIDLastSave="0" documentId="13_ncr:1_{48618586-5FED-4F71-836B-CCDC81418BB7}" xr6:coauthVersionLast="36" xr6:coauthVersionMax="36" xr10:uidLastSave="{00000000-0000-0000-0000-000000000000}"/>
  <bookViews>
    <workbookView xWindow="0" yWindow="0" windowWidth="28800" windowHeight="1222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9" i="1" l="1"/>
  <c r="Q19" i="1" l="1"/>
  <c r="P23" i="1" l="1"/>
  <c r="M23" i="1" l="1"/>
  <c r="L23" i="1" l="1"/>
  <c r="H27" i="1" l="1"/>
  <c r="H26" i="1"/>
  <c r="I26" i="1" s="1"/>
  <c r="H25" i="1"/>
  <c r="I25" i="1" s="1"/>
  <c r="H24" i="1"/>
  <c r="I24" i="1" s="1"/>
  <c r="H23" i="1"/>
  <c r="H22" i="1"/>
  <c r="I22" i="1" s="1"/>
  <c r="J22" i="1" s="1"/>
  <c r="H20" i="1"/>
  <c r="I20" i="1" s="1"/>
  <c r="H18" i="1"/>
  <c r="I18" i="1"/>
  <c r="Q18" i="1" s="1"/>
  <c r="J18" i="1"/>
  <c r="H17" i="1"/>
  <c r="I17" i="1"/>
  <c r="H16" i="1"/>
  <c r="I16" i="1" s="1"/>
  <c r="H21" i="1"/>
  <c r="I21" i="1" s="1"/>
  <c r="Q22" i="1"/>
  <c r="Q21" i="1" l="1"/>
  <c r="J21" i="1"/>
  <c r="Q16" i="1"/>
  <c r="J16" i="1"/>
  <c r="J24" i="1"/>
  <c r="Q24" i="1"/>
  <c r="J26" i="1"/>
  <c r="Q26" i="1"/>
  <c r="J20" i="1"/>
  <c r="Q20" i="1"/>
  <c r="J25" i="1"/>
  <c r="Q25" i="1"/>
  <c r="J17" i="1"/>
  <c r="Q17" i="1"/>
  <c r="I23" i="1"/>
  <c r="J23" i="1" s="1"/>
  <c r="I27" i="1"/>
  <c r="J27" i="1" l="1"/>
  <c r="Q27" i="1"/>
  <c r="Q23" i="1" s="1"/>
</calcChain>
</file>

<file path=xl/sharedStrings.xml><?xml version="1.0" encoding="utf-8"?>
<sst xmlns="http://schemas.openxmlformats.org/spreadsheetml/2006/main" count="115" uniqueCount="89">
  <si>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</si>
  <si>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</si>
  <si>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</si>
  <si>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</si>
  <si>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</si>
  <si>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</si>
  <si>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</si>
  <si>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</si>
  <si>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</si>
  <si>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</si>
  <si>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</si>
  <si>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</si>
  <si>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</si>
  <si>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</si>
  <si>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</si>
  <si>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</si>
  <si>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</si>
  <si>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</si>
  <si>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</si>
  <si>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</si>
  <si>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</si>
  <si>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</si>
  <si>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</si>
  <si>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</si>
  <si>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</si>
  <si>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Silvia Montoya Duffis</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</si>
  <si>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</si>
  <si>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</si>
  <si>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</si>
  <si>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</si>
  <si>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</si>
  <si>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</si>
  <si>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Anticorrupción y Atención al Ciudadano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</si>
  <si>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</si>
  <si>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</si>
  <si>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</si>
  <si>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</si>
  <si>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</si>
  <si>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</si>
  <si>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</si>
  <si>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</si>
  <si>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</si>
  <si>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</si>
  <si>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</si>
  <si>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</si>
  <si>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</si>
  <si>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</si>
  <si>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</si>
  <si>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Porcentaje de cumplimiento del Plan Anticorrupción</t>
  </si>
  <si>
    <t>implementación del plan</t>
  </si>
  <si>
    <t># actividades realizadas/# actividades programdas X 100</t>
  </si>
  <si>
    <t>#capacitaciones realizadas/# capacitaciones programadas X 100</t>
  </si>
  <si>
    <t xml:space="preserve"> incentivos otorgados</t>
  </si>
  <si>
    <t>% incentivos otorgados</t>
  </si>
  <si>
    <t>apropiación de recursos</t>
  </si>
  <si>
    <t>% apropiación de recursos</t>
  </si>
  <si>
    <t>provisión de cargos de carrera administrativa</t>
  </si>
  <si>
    <t>% provisión de cargos de carrera administrativa</t>
  </si>
  <si>
    <t>Trimestral</t>
  </si>
  <si>
    <t>META</t>
  </si>
  <si>
    <t xml:space="preserve">Líder de seguridad digital: Jonathan Marin </t>
  </si>
  <si>
    <t>Jefe de Sistemas: Jordy Escalona</t>
  </si>
  <si>
    <t>Vicerrector Administrativo y Financiero: Marlon Mitchell</t>
  </si>
  <si>
    <t>Líder de Gestión Documental: Zoraida Vanegas</t>
  </si>
  <si>
    <t>Líder de SGSST: Jhinezka Davis</t>
  </si>
  <si>
    <t>Jefe de control interno: Avelino Meza</t>
  </si>
  <si>
    <t>Jefe de Talento Humano: Geraldine Gordon</t>
  </si>
  <si>
    <t>Se realiza back up diario y se gestionan los usuarios del aplicativo</t>
  </si>
  <si>
    <t xml:space="preserve">Backups y gestión de usuarios </t>
  </si>
  <si>
    <t>Actualización y aprobación del PETI</t>
  </si>
  <si>
    <t>PETI 2021-2024</t>
  </si>
  <si>
    <t xml:space="preserve">Se llevó a cabo las reuniones del copasst planificadas. _ 
Proceso de actualización del Manual de SG-SST. _Registro certificado microbiológico de agua potable apto para consumo humano.  _Realización de las  elecciones del Comité de Convivencia Laboral. Vigencia 2021-2023. _Socialización del instructivo para el reporte de enfermedad laboral. _Socialización del instructivo de Notificación e Investigación de Accidentes e Incidentes de Trabajo. _Gestión para la realización de exámenes médicos ocupacionales (notificación de realización de exámenes y horarios). _Gestión para la adquisición de elementos de bioseguridad. _Gestión para adquisición de elementos de botiquín de  primeros auxilios. _Se está realizando el  entrenamiento y capacitación  a las Brigadas de Emergencias. _Realización de la Conformación  de las brigadas de emergencia. _Actualización de la matriz de vulnerabilidad. _Actualización del Plan de Emergencia. _Actualización del protocolo de bioseguridad INFOTEP según normatividad vigente. _Realización del protocolo de bioseguridad INFOFIT. _Realización de pausas activas. _Reporte de información para conocer el avance sobre el proceso de inmunización a las SNIES del personal Docentes, Directivos, Personal de apoyo logístico y administrativo.  _Realización del programa de orden y aseo y su envío a talento humano para su aprobación.  _Realización de capacitación manejo de la voz para docentes. _Realización de merienda saludable. _Realización de reportes de condiciones de salud covid. _Reporte ficha de indicadores.
</t>
  </si>
  <si>
    <t>Continua el proceso de CNCS activo. Es la CNCS que establece la fechas del concurso. En este punto vamos a realizar un simulacro por medio de un acto administrativo.</t>
  </si>
  <si>
    <t xml:space="preserve">
_Certificado microbiologico de agua. 
_Actas elecciones comité de convivencia laboral. 
_Correo electrónico de Socialización del instructivo para el reporte de enfermedad laboral y del instructivo de Notificación e Investigación de Accidentes e Incidentes de Trabajo.
_ Correo electrónico de notificación de realización de exámenes y cronograma 
_ Resolución 129 de 2021 Conformación  de las brigadas de emergencia.
 _ Informe de realización de pausas activas. 
_Documento certificado SNIES de reporte vacunados. 
_Lista de asistencia capacitación conservación de la voz para docentes.
 _Informe merienda saludable. 
_Reporte ficha de indicadores
_Documento plan de emergencia y contingencia 2021
_Documento Protocolo de bioseguridad INFOTEP
_Documento Protocolo de bioseguridad INFOFIT
_Documento reporte de condición de salud
</t>
  </si>
  <si>
    <t xml:space="preserve">Se contrató a una profesional para análisis de los puestos de trabajo. </t>
  </si>
  <si>
    <t xml:space="preserve">Se elaboraron estudios Previos para Capacitaciones  de Docentes y otros funcionarios. </t>
  </si>
  <si>
    <t>Se dieron Incentivos X Cumpleaños  otorgados y por actividad MIPG.</t>
  </si>
  <si>
    <t>Incentivos</t>
  </si>
  <si>
    <t>recursos para cubrir toda la nómina</t>
  </si>
  <si>
    <t>Resumen puestos de trabajo</t>
  </si>
  <si>
    <t>Instrumento evaluación MSPI</t>
  </si>
  <si>
    <t>Se realizó la séptima modificación del PAA</t>
  </si>
  <si>
    <t>Modificación PAA
Cuadro de contratación</t>
  </si>
  <si>
    <t>1.Contratacion de profesional historiadora para elaboración de Tablas de Valoración Documental-TVD.  2.Contratación de Profesional archivista para elaboración y formulación de la Politica de uso de reducción del uso del papel y el ProgramaEspecifico de Documentos Vitales ó esenciales.  3.Contratación de Restauradora para Elaboración del Sistema Integrado de Conservación-SIC. 4.Dentro de la actividades del Programa de Gestión Documental-PGD, Se adquirio el aplicativo ZAC para la automaticación del servicio de correspondencia de la institución, 5.Se envio al area de planeación para su revision la resolución para definir las funciones Archivisticas del Comite Institcuional de Gestión Desempeño, Se envio al Sistema Integrado de Gestión el Instructivo Organización de Archivos de Gestión para su parametrización. 6. Se formularon los procedimientos correspondientes a las ocho operaciones de la Gestión Documental, incluyendo uno destinado a la elaboración, formulación aprobación, implmentación y ajuste de los instrumentos archivisticos de planeación PINAR Y PGD.   7.Avance del 75% del Inventario del Archivo Central</t>
  </si>
  <si>
    <t>1. Contrato de hostoriadora. 2. Contrato de Archivista. 3. Contrato de Restauradora. 4. Aplicativo ZAC en funcionamiento.  5. Resolución proyectada 6. Procedimientos formulados. 7. Avance del Inventario del Archivo Central.</t>
  </si>
  <si>
    <t xml:space="preserve">Esta medición se realiza cada 4 meses </t>
  </si>
  <si>
    <t xml:space="preserve">en el componente de racionalización de trámites, se avanzo en la realización de reuniones con las áreas interventores- se realizaron las consultas  y gestiones ante entidades financieras del   funcionamiento del pago en Linea, se  tiene proyectado el borrador de solicitud para firma de la rectora,s e esta a la espera del diligencia miento de formatos por parte del Vicerector Administrativo
En gestión del riesgo, la oficina de planeacion realiza el monitoreo y seguimiento con los lideres de procesos 
En atención al ciudadano, se adquirio   el permiso para uso del SAC del MEN, la cual se encuentra en proceso de  capacitacion y parametrizacion
En  rendición de cuentas, se realizo por parte de OCI -Evaluacion  la audiencia de rendicion de  cuentas
En mecanismos de transparencia y acceso a la infornación la página web esta en constante actualización
</t>
  </si>
  <si>
    <t>Se avanzo en un 37,5% en la implementación del MSPI</t>
  </si>
  <si>
    <t>Porcentaje de avance en la implementación de los planes MIPG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</si>
</sst>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s>
  <borders count="3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23">
    <xf numFmtId="0" fontId="0" fillId="0" borderId="0" xfId="0"/>
    <xf numFmtId="0" fontId="3" fillId="0" borderId="0" xfId="0" applyFont="1" applyAlignment="1">
      <alignment vertical="center"/>
    </xf>
    <xf numFmtId="0" fontId="5"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0" fontId="3" fillId="0" borderId="0" xfId="0" applyFont="1" applyFill="1" applyBorder="1" applyAlignment="1">
      <alignment horizontal="justify" vertical="center"/>
    </xf>
    <xf numFmtId="0" fontId="3" fillId="0" borderId="0" xfId="0" applyFont="1" applyFill="1" applyBorder="1" applyAlignment="1">
      <alignment horizontal="center" vertical="center"/>
    </xf>
    <xf numFmtId="9" fontId="3" fillId="0" borderId="0" xfId="0" applyNumberFormat="1" applyFont="1" applyFill="1" applyBorder="1" applyAlignment="1">
      <alignment horizontal="center" vertical="center"/>
    </xf>
    <xf numFmtId="0" fontId="9" fillId="0" borderId="0" xfId="0" applyFont="1" applyAlignment="1">
      <alignment vertical="center"/>
    </xf>
    <xf numFmtId="0" fontId="0" fillId="0" borderId="0" xfId="0" applyAlignment="1"/>
    <xf numFmtId="0" fontId="0" fillId="0" borderId="0" xfId="0" applyAlignment="1">
      <alignment wrapText="1"/>
    </xf>
    <xf numFmtId="0" fontId="9" fillId="0" borderId="0" xfId="0" applyFont="1" applyFill="1" applyAlignment="1">
      <alignment vertical="center"/>
    </xf>
    <xf numFmtId="15" fontId="3" fillId="0" borderId="0" xfId="0" applyNumberFormat="1" applyFont="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justify" vertical="center" wrapText="1"/>
    </xf>
    <xf numFmtId="0" fontId="10" fillId="4" borderId="32" xfId="0" applyFont="1" applyFill="1" applyBorder="1" applyAlignment="1">
      <alignment horizontal="center" vertical="center" wrapText="1"/>
    </xf>
    <xf numFmtId="0" fontId="3" fillId="0" borderId="0" xfId="0" applyFont="1" applyBorder="1" applyAlignment="1">
      <alignment horizontal="center" vertical="center"/>
    </xf>
    <xf numFmtId="0" fontId="0" fillId="0" borderId="0" xfId="0" applyFill="1" applyAlignment="1"/>
    <xf numFmtId="0" fontId="3" fillId="0" borderId="19" xfId="0" applyFont="1" applyFill="1" applyBorder="1" applyAlignment="1">
      <alignment horizontal="justify" vertical="center"/>
    </xf>
    <xf numFmtId="0" fontId="3" fillId="0" borderId="9" xfId="0" applyFont="1" applyFill="1" applyBorder="1" applyAlignment="1">
      <alignment horizontal="justify" vertical="center"/>
    </xf>
    <xf numFmtId="0" fontId="3" fillId="0" borderId="9" xfId="0" applyFont="1" applyFill="1" applyBorder="1" applyAlignment="1">
      <alignment horizontal="center" vertical="center"/>
    </xf>
    <xf numFmtId="9" fontId="3" fillId="0" borderId="9" xfId="1" applyFont="1" applyFill="1" applyBorder="1" applyAlignment="1">
      <alignment horizontal="center" vertical="center"/>
    </xf>
    <xf numFmtId="164" fontId="3" fillId="0" borderId="9" xfId="1" applyNumberFormat="1"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9" xfId="0" applyFont="1" applyFill="1" applyBorder="1" applyAlignment="1">
      <alignment horizontal="center" vertical="center" wrapText="1"/>
    </xf>
    <xf numFmtId="164" fontId="8" fillId="0" borderId="9"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10" fontId="3" fillId="0" borderId="9" xfId="1" applyNumberFormat="1" applyFont="1" applyFill="1" applyBorder="1" applyAlignment="1">
      <alignment horizontal="center" vertical="center"/>
    </xf>
    <xf numFmtId="9" fontId="3" fillId="0" borderId="9" xfId="0" applyNumberFormat="1" applyFont="1" applyFill="1" applyBorder="1" applyAlignment="1">
      <alignment horizontal="center" vertical="center"/>
    </xf>
    <xf numFmtId="164" fontId="3" fillId="0" borderId="9" xfId="1" applyNumberFormat="1"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xf>
    <xf numFmtId="0" fontId="3" fillId="0" borderId="22" xfId="0" applyFont="1" applyFill="1" applyBorder="1" applyAlignment="1">
      <alignment horizontal="center" vertical="center" wrapText="1"/>
    </xf>
    <xf numFmtId="10" fontId="8" fillId="0" borderId="9" xfId="0" applyNumberFormat="1" applyFont="1" applyFill="1" applyBorder="1" applyAlignment="1">
      <alignment horizontal="center" vertical="center"/>
    </xf>
    <xf numFmtId="164" fontId="3" fillId="0" borderId="0" xfId="0" applyNumberFormat="1" applyFont="1" applyAlignment="1">
      <alignment vertical="center"/>
    </xf>
    <xf numFmtId="0" fontId="3" fillId="0" borderId="9" xfId="0" applyFont="1" applyFill="1" applyBorder="1" applyAlignment="1">
      <alignment horizontal="left" vertical="center"/>
    </xf>
    <xf numFmtId="0" fontId="8" fillId="0" borderId="19" xfId="0" applyFont="1" applyFill="1" applyBorder="1" applyAlignment="1">
      <alignment horizontal="left" vertical="center" wrapText="1"/>
    </xf>
    <xf numFmtId="0" fontId="8" fillId="0" borderId="19" xfId="0" applyFont="1" applyFill="1" applyBorder="1" applyAlignment="1">
      <alignment horizontal="center" vertical="center" wrapText="1"/>
    </xf>
    <xf numFmtId="0" fontId="3" fillId="0" borderId="9" xfId="0" applyFont="1" applyFill="1" applyBorder="1" applyAlignment="1">
      <alignment horizontal="left" vertical="center" wrapText="1"/>
    </xf>
    <xf numFmtId="164" fontId="3" fillId="0" borderId="9" xfId="1" applyNumberFormat="1" applyFont="1" applyFill="1" applyBorder="1" applyAlignment="1">
      <alignment horizontal="left" vertical="center"/>
    </xf>
    <xf numFmtId="9" fontId="3" fillId="0" borderId="9" xfId="1" applyFont="1" applyFill="1" applyBorder="1" applyAlignment="1">
      <alignment horizontal="left" vertical="center"/>
    </xf>
    <xf numFmtId="0" fontId="8" fillId="0" borderId="9" xfId="0" applyFont="1" applyFill="1" applyBorder="1" applyAlignment="1">
      <alignment horizontal="left" vertical="center" wrapText="1"/>
    </xf>
    <xf numFmtId="0" fontId="3" fillId="0" borderId="20" xfId="0" applyFont="1" applyFill="1" applyBorder="1" applyAlignment="1">
      <alignment horizontal="left" vertical="center"/>
    </xf>
    <xf numFmtId="9" fontId="3" fillId="0" borderId="9" xfId="0" applyNumberFormat="1" applyFont="1" applyFill="1" applyBorder="1" applyAlignment="1">
      <alignment horizontal="left" vertical="center"/>
    </xf>
    <xf numFmtId="10" fontId="3" fillId="0" borderId="9" xfId="1" applyNumberFormat="1" applyFont="1" applyFill="1" applyBorder="1" applyAlignment="1">
      <alignment horizontal="left" vertical="center"/>
    </xf>
    <xf numFmtId="0" fontId="11" fillId="0" borderId="9" xfId="2" applyFont="1" applyFill="1" applyBorder="1" applyAlignment="1">
      <alignment horizontal="left" vertical="center" wrapText="1"/>
    </xf>
    <xf numFmtId="0" fontId="6" fillId="0" borderId="20" xfId="0" applyFont="1" applyFill="1" applyBorder="1" applyAlignment="1">
      <alignment horizontal="left" vertical="center" wrapText="1"/>
    </xf>
    <xf numFmtId="164" fontId="8" fillId="0" borderId="9" xfId="1" applyNumberFormat="1" applyFont="1" applyFill="1" applyBorder="1" applyAlignment="1">
      <alignment horizontal="left" vertical="center"/>
    </xf>
    <xf numFmtId="9" fontId="8" fillId="0" borderId="9" xfId="1" applyFont="1" applyFill="1" applyBorder="1" applyAlignment="1">
      <alignment horizontal="left" vertical="center"/>
    </xf>
    <xf numFmtId="9" fontId="3" fillId="0" borderId="9" xfId="1" applyNumberFormat="1" applyFont="1" applyFill="1" applyBorder="1" applyAlignment="1">
      <alignment horizontal="left" vertical="center"/>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xf>
    <xf numFmtId="0" fontId="10" fillId="4" borderId="13"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3" fillId="0" borderId="17" xfId="0" applyFont="1" applyFill="1" applyBorder="1" applyAlignment="1">
      <alignment horizontal="justify" vertical="center"/>
    </xf>
    <xf numFmtId="0" fontId="3" fillId="0" borderId="18" xfId="0" applyFont="1" applyFill="1" applyBorder="1" applyAlignment="1">
      <alignment horizontal="justify" vertical="center"/>
    </xf>
    <xf numFmtId="0" fontId="3" fillId="0" borderId="18" xfId="0" applyFont="1" applyFill="1" applyBorder="1" applyAlignment="1">
      <alignment horizontal="center" vertical="center"/>
    </xf>
    <xf numFmtId="9" fontId="3" fillId="0" borderId="18" xfId="1" applyFont="1" applyFill="1" applyBorder="1" applyAlignment="1">
      <alignment horizontal="center" vertical="center"/>
    </xf>
    <xf numFmtId="164" fontId="3" fillId="0" borderId="18" xfId="1" applyNumberFormat="1" applyFont="1" applyFill="1" applyBorder="1" applyAlignment="1">
      <alignment horizontal="center" vertical="center"/>
    </xf>
    <xf numFmtId="0" fontId="3" fillId="0" borderId="32" xfId="0" applyFont="1" applyFill="1" applyBorder="1" applyAlignment="1">
      <alignment horizontal="center" vertical="center" wrapText="1"/>
    </xf>
    <xf numFmtId="164" fontId="3" fillId="0" borderId="18" xfId="1" applyNumberFormat="1" applyFont="1" applyFill="1" applyBorder="1" applyAlignment="1">
      <alignment horizontal="left" vertical="center"/>
    </xf>
    <xf numFmtId="9" fontId="3" fillId="0" borderId="18" xfId="1" applyFont="1" applyFill="1" applyBorder="1" applyAlignment="1">
      <alignment horizontal="left" vertical="center"/>
    </xf>
    <xf numFmtId="0" fontId="3" fillId="0" borderId="18"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3" fillId="0" borderId="32" xfId="0" applyFont="1" applyFill="1" applyBorder="1" applyAlignment="1">
      <alignment horizontal="left" vertical="center"/>
    </xf>
    <xf numFmtId="9" fontId="3" fillId="0" borderId="22" xfId="1" applyFont="1" applyFill="1" applyBorder="1" applyAlignment="1">
      <alignment horizontal="center" vertical="center"/>
    </xf>
    <xf numFmtId="164" fontId="3" fillId="0" borderId="22" xfId="1" applyNumberFormat="1" applyFont="1" applyFill="1" applyBorder="1" applyAlignment="1">
      <alignment horizontal="center" vertical="center" wrapText="1"/>
    </xf>
    <xf numFmtId="0" fontId="3" fillId="0" borderId="23" xfId="0" applyFont="1" applyFill="1" applyBorder="1" applyAlignment="1">
      <alignment horizontal="center" vertical="center" wrapText="1"/>
    </xf>
    <xf numFmtId="9" fontId="3" fillId="0" borderId="22" xfId="0" applyNumberFormat="1" applyFont="1" applyFill="1" applyBorder="1" applyAlignment="1">
      <alignment horizontal="center" vertical="center"/>
    </xf>
    <xf numFmtId="9" fontId="3" fillId="0" borderId="22" xfId="0" applyNumberFormat="1" applyFont="1" applyFill="1" applyBorder="1" applyAlignment="1">
      <alignment horizontal="left" vertical="center"/>
    </xf>
    <xf numFmtId="9" fontId="8" fillId="0" borderId="22" xfId="1" applyFont="1" applyFill="1" applyBorder="1" applyAlignment="1">
      <alignment horizontal="left" vertical="center"/>
    </xf>
    <xf numFmtId="0" fontId="7" fillId="5" borderId="27"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6" fillId="3" borderId="10" xfId="0" applyFont="1" applyFill="1" applyBorder="1" applyAlignment="1">
      <alignment horizontal="justify" vertical="center"/>
    </xf>
    <xf numFmtId="0" fontId="6" fillId="3" borderId="12" xfId="0" applyFont="1" applyFill="1" applyBorder="1" applyAlignment="1">
      <alignment horizontal="justify" vertical="center"/>
    </xf>
    <xf numFmtId="0" fontId="6" fillId="3" borderId="25" xfId="0" applyFont="1" applyFill="1" applyBorder="1" applyAlignment="1">
      <alignment horizontal="left" vertical="center"/>
    </xf>
    <xf numFmtId="0" fontId="6" fillId="3" borderId="15" xfId="0" applyFont="1" applyFill="1" applyBorder="1" applyAlignment="1">
      <alignment horizontal="left" vertical="center"/>
    </xf>
    <xf numFmtId="0" fontId="6" fillId="3" borderId="28" xfId="0" applyFont="1" applyFill="1" applyBorder="1" applyAlignment="1">
      <alignment horizontal="left" vertical="center"/>
    </xf>
    <xf numFmtId="0" fontId="6" fillId="3" borderId="29" xfId="0" applyFont="1" applyFill="1" applyBorder="1" applyAlignment="1">
      <alignment horizontal="left" vertical="center"/>
    </xf>
    <xf numFmtId="0" fontId="3" fillId="0" borderId="9" xfId="0" applyFont="1" applyBorder="1" applyAlignment="1">
      <alignment horizontal="center" vertical="center"/>
    </xf>
    <xf numFmtId="15" fontId="3" fillId="0" borderId="9" xfId="0" applyNumberFormat="1" applyFont="1" applyBorder="1" applyAlignment="1">
      <alignment horizontal="center" vertical="center"/>
    </xf>
    <xf numFmtId="0" fontId="7" fillId="5" borderId="26" xfId="0" applyFont="1" applyFill="1" applyBorder="1" applyAlignment="1">
      <alignment horizontal="center" vertical="center" wrapText="1"/>
    </xf>
    <xf numFmtId="0" fontId="7" fillId="5" borderId="35"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10" fillId="4" borderId="24"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33" xfId="0" applyFont="1" applyFill="1" applyBorder="1" applyAlignment="1">
      <alignment horizontal="center" vertical="center" wrapText="1"/>
    </xf>
    <xf numFmtId="9" fontId="3" fillId="0" borderId="37" xfId="0" applyNumberFormat="1" applyFont="1" applyBorder="1" applyAlignment="1">
      <alignment vertical="center" wrapText="1"/>
    </xf>
    <xf numFmtId="0" fontId="3" fillId="0" borderId="38" xfId="0" applyFont="1" applyBorder="1" applyAlignment="1">
      <alignmen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FF3300"/>
      <color rgb="FFCC99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tabSelected="1" topLeftCell="A14" zoomScale="98" zoomScaleNormal="98" workbookViewId="0">
      <pane xSplit="15" ySplit="2" topLeftCell="P23" activePane="bottomRight" state="frozen"/>
      <selection activeCell="A14" sqref="A14"/>
      <selection pane="topRight" activeCell="P14" sqref="P14"/>
      <selection pane="bottomLeft" activeCell="A16" sqref="A16"/>
      <selection pane="bottomRight" activeCell="Q35" sqref="Q35"/>
    </sheetView>
  </sheetViews>
  <sheetFormatPr baseColWidth="10" defaultRowHeight="15" x14ac:dyDescent="0.25"/>
  <cols>
    <col min="1" max="3" width="32.42578125" style="11" customWidth="1"/>
    <col min="4" max="4" width="16.7109375" style="11" customWidth="1"/>
    <col min="5" max="6" width="11.42578125" style="11"/>
    <col min="7" max="7" width="8.5703125" style="11" hidden="1" customWidth="1"/>
    <col min="8" max="8" width="12.28515625" style="11" hidden="1" customWidth="1"/>
    <col min="9" max="9" width="8.7109375" style="11" customWidth="1"/>
    <col min="10" max="10" width="8.7109375" style="11" hidden="1" customWidth="1"/>
    <col min="11" max="11" width="15.85546875" style="12" customWidth="1"/>
    <col min="12" max="12" width="7.140625" style="11" hidden="1" customWidth="1"/>
    <col min="13" max="13" width="12.5703125" style="11" hidden="1" customWidth="1"/>
    <col min="14" max="14" width="7.140625" style="11" hidden="1" customWidth="1"/>
    <col min="15" max="15" width="3" style="11" hidden="1" customWidth="1"/>
    <col min="16" max="16" width="15.85546875" style="11" customWidth="1"/>
    <col min="17" max="17" width="18.7109375" style="11" customWidth="1"/>
    <col min="18" max="18" width="44.85546875" style="11" customWidth="1"/>
    <col min="19" max="20" width="18.7109375" style="11" customWidth="1"/>
    <col min="21" max="16384" width="11.42578125" style="11"/>
  </cols>
  <sheetData>
    <row r="1" spans="1:20" ht="15.75" thickBot="1" x14ac:dyDescent="0.3">
      <c r="A1" s="1"/>
      <c r="B1" s="1"/>
      <c r="C1" s="1"/>
      <c r="D1" s="1"/>
      <c r="E1" s="1"/>
      <c r="F1" s="1"/>
      <c r="G1" s="1"/>
      <c r="H1" s="1"/>
      <c r="I1" s="1"/>
      <c r="J1" s="1"/>
      <c r="K1" s="15"/>
      <c r="L1" s="1"/>
      <c r="M1" s="1"/>
      <c r="N1" s="1"/>
      <c r="O1" s="1"/>
      <c r="P1" s="1"/>
      <c r="Q1" s="1"/>
      <c r="R1" s="1"/>
      <c r="S1" s="1"/>
      <c r="T1" s="1"/>
    </row>
    <row r="2" spans="1:20" ht="29.25" customHeight="1" x14ac:dyDescent="0.25">
      <c r="A2" s="98"/>
      <c r="B2" s="99"/>
      <c r="C2" s="100"/>
      <c r="D2" s="107" t="s">
        <v>23</v>
      </c>
      <c r="E2" s="108"/>
      <c r="F2" s="108"/>
      <c r="G2" s="108"/>
      <c r="H2" s="108"/>
      <c r="I2" s="108"/>
      <c r="J2" s="108"/>
      <c r="K2" s="108"/>
      <c r="L2" s="108"/>
      <c r="M2" s="108"/>
      <c r="N2" s="108"/>
      <c r="O2" s="108"/>
      <c r="P2" s="108"/>
      <c r="Q2" s="108"/>
      <c r="R2" s="109"/>
      <c r="S2" s="2"/>
      <c r="T2" s="1"/>
    </row>
    <row r="3" spans="1:20" ht="29.25" customHeight="1" x14ac:dyDescent="0.25">
      <c r="A3" s="101"/>
      <c r="B3" s="102"/>
      <c r="C3" s="103"/>
      <c r="D3" s="110"/>
      <c r="E3" s="110"/>
      <c r="F3" s="110"/>
      <c r="G3" s="110"/>
      <c r="H3" s="110"/>
      <c r="I3" s="110"/>
      <c r="J3" s="110"/>
      <c r="K3" s="110"/>
      <c r="L3" s="110"/>
      <c r="M3" s="110"/>
      <c r="N3" s="110"/>
      <c r="O3" s="110"/>
      <c r="P3" s="110"/>
      <c r="Q3" s="110"/>
      <c r="R3" s="111"/>
      <c r="S3" s="2"/>
      <c r="T3" s="1"/>
    </row>
    <row r="4" spans="1:20" ht="29.25" customHeight="1" thickBot="1" x14ac:dyDescent="0.3">
      <c r="A4" s="104"/>
      <c r="B4" s="105"/>
      <c r="C4" s="106"/>
      <c r="D4" s="112"/>
      <c r="E4" s="112"/>
      <c r="F4" s="112"/>
      <c r="G4" s="112"/>
      <c r="H4" s="112"/>
      <c r="I4" s="112"/>
      <c r="J4" s="112"/>
      <c r="K4" s="112"/>
      <c r="L4" s="112"/>
      <c r="M4" s="112"/>
      <c r="N4" s="112"/>
      <c r="O4" s="112"/>
      <c r="P4" s="112"/>
      <c r="Q4" s="112"/>
      <c r="R4" s="113"/>
      <c r="S4" s="2"/>
      <c r="T4" s="1"/>
    </row>
    <row r="5" spans="1:20" x14ac:dyDescent="0.25">
      <c r="A5" s="1"/>
      <c r="B5" s="1"/>
      <c r="C5" s="1"/>
      <c r="D5" s="1"/>
      <c r="E5" s="1"/>
      <c r="F5" s="1"/>
      <c r="G5" s="1"/>
      <c r="H5" s="1"/>
      <c r="I5" s="1"/>
      <c r="J5" s="1"/>
      <c r="K5" s="15"/>
      <c r="L5" s="1"/>
      <c r="M5" s="1"/>
      <c r="N5" s="1"/>
      <c r="O5" s="1"/>
      <c r="P5" s="1"/>
      <c r="Q5" s="1"/>
      <c r="R5" s="1"/>
      <c r="S5" s="1"/>
      <c r="T5" s="1"/>
    </row>
    <row r="6" spans="1:20" x14ac:dyDescent="0.25">
      <c r="A6" s="3"/>
      <c r="B6" s="3"/>
      <c r="C6" s="3"/>
      <c r="D6" s="3"/>
      <c r="E6" s="3"/>
      <c r="F6" s="3"/>
      <c r="G6" s="3"/>
      <c r="H6" s="3"/>
      <c r="I6" s="3"/>
      <c r="J6" s="3"/>
      <c r="K6" s="16"/>
      <c r="L6" s="3"/>
      <c r="M6" s="3"/>
      <c r="N6" s="3"/>
      <c r="O6" s="3"/>
      <c r="P6" s="20"/>
      <c r="Q6" s="3"/>
      <c r="R6" s="3"/>
      <c r="S6" s="3"/>
      <c r="T6" s="3"/>
    </row>
    <row r="7" spans="1:20" x14ac:dyDescent="0.25">
      <c r="A7" s="79" t="s">
        <v>0</v>
      </c>
      <c r="B7" s="80"/>
      <c r="C7" s="114" t="s">
        <v>24</v>
      </c>
      <c r="D7" s="115"/>
      <c r="E7" s="115"/>
      <c r="F7" s="115"/>
      <c r="G7" s="116"/>
      <c r="H7" s="3"/>
      <c r="I7" s="3"/>
      <c r="J7" s="3"/>
      <c r="K7" s="17"/>
      <c r="L7" s="4"/>
      <c r="M7" s="4"/>
      <c r="N7" s="4"/>
      <c r="O7" s="4"/>
      <c r="P7" s="4"/>
      <c r="Q7" s="4"/>
      <c r="R7" s="4"/>
      <c r="S7" s="4"/>
      <c r="T7" s="4"/>
    </row>
    <row r="8" spans="1:20" x14ac:dyDescent="0.25">
      <c r="A8" s="79" t="s">
        <v>1</v>
      </c>
      <c r="B8" s="80"/>
      <c r="C8" s="114" t="s">
        <v>25</v>
      </c>
      <c r="D8" s="115"/>
      <c r="E8" s="115"/>
      <c r="F8" s="115"/>
      <c r="G8" s="116"/>
      <c r="H8" s="3"/>
      <c r="I8" s="3"/>
      <c r="J8" s="3"/>
      <c r="K8" s="17"/>
      <c r="L8" s="4"/>
      <c r="M8" s="4"/>
      <c r="N8" s="4"/>
      <c r="O8" s="4"/>
      <c r="P8" s="4"/>
      <c r="Q8" s="4"/>
      <c r="R8" s="4"/>
      <c r="S8" s="4"/>
      <c r="T8" s="4"/>
    </row>
    <row r="9" spans="1:20" x14ac:dyDescent="0.25">
      <c r="A9" s="79" t="s">
        <v>2</v>
      </c>
      <c r="B9" s="80"/>
      <c r="C9" s="117"/>
      <c r="D9" s="115"/>
      <c r="E9" s="115"/>
      <c r="F9" s="115"/>
      <c r="G9" s="116"/>
      <c r="H9" s="3"/>
      <c r="I9" s="3"/>
      <c r="J9" s="3"/>
      <c r="K9" s="17"/>
      <c r="L9" s="4"/>
      <c r="M9" s="4"/>
      <c r="N9" s="4"/>
      <c r="O9" s="4"/>
      <c r="P9" s="4"/>
      <c r="Q9" s="4"/>
      <c r="R9" s="4"/>
      <c r="S9" s="4"/>
      <c r="T9" s="4"/>
    </row>
    <row r="10" spans="1:20" x14ac:dyDescent="0.25">
      <c r="A10" s="81" t="s">
        <v>3</v>
      </c>
      <c r="B10" s="82"/>
      <c r="C10" s="93" t="s">
        <v>4</v>
      </c>
      <c r="D10" s="5">
        <v>44378</v>
      </c>
      <c r="E10" s="93" t="s">
        <v>5</v>
      </c>
      <c r="F10" s="86">
        <v>44469</v>
      </c>
      <c r="G10" s="85"/>
      <c r="H10" s="14"/>
      <c r="I10" s="14"/>
      <c r="J10" s="14"/>
      <c r="K10" s="17"/>
      <c r="L10" s="4"/>
      <c r="M10" s="4"/>
      <c r="N10" s="4"/>
      <c r="O10" s="4"/>
      <c r="P10" s="4"/>
      <c r="Q10" s="4"/>
      <c r="R10" s="4"/>
      <c r="S10" s="4"/>
      <c r="T10" s="4"/>
    </row>
    <row r="11" spans="1:20" x14ac:dyDescent="0.25">
      <c r="A11" s="83"/>
      <c r="B11" s="84"/>
      <c r="C11" s="94"/>
      <c r="D11" s="6" t="s">
        <v>6</v>
      </c>
      <c r="E11" s="94"/>
      <c r="F11" s="85" t="s">
        <v>6</v>
      </c>
      <c r="G11" s="85"/>
      <c r="H11" s="3"/>
      <c r="I11" s="3"/>
      <c r="J11" s="3"/>
      <c r="K11" s="17"/>
      <c r="L11" s="4"/>
      <c r="M11" s="4"/>
      <c r="N11" s="4"/>
      <c r="O11" s="4"/>
      <c r="P11" s="4"/>
      <c r="Q11" s="4"/>
      <c r="R11" s="4"/>
      <c r="S11" s="4"/>
      <c r="T11" s="4"/>
    </row>
    <row r="12" spans="1:20" x14ac:dyDescent="0.25">
      <c r="A12" s="7"/>
      <c r="B12" s="7"/>
      <c r="C12" s="8"/>
      <c r="D12" s="7"/>
      <c r="E12" s="8"/>
      <c r="F12" s="8"/>
      <c r="G12" s="7"/>
      <c r="H12" s="7"/>
      <c r="I12" s="7"/>
      <c r="J12" s="7"/>
      <c r="K12" s="18"/>
      <c r="L12" s="7"/>
      <c r="M12" s="7"/>
      <c r="N12" s="7"/>
      <c r="O12" s="7"/>
      <c r="P12" s="7"/>
      <c r="Q12" s="7"/>
      <c r="S12" s="7"/>
      <c r="T12" s="7"/>
    </row>
    <row r="13" spans="1:20" ht="15.75" thickBot="1" x14ac:dyDescent="0.3">
      <c r="A13" s="4"/>
      <c r="B13" s="4"/>
      <c r="C13" s="4"/>
      <c r="D13" s="4"/>
      <c r="E13" s="4"/>
      <c r="F13" s="4"/>
      <c r="G13" s="4"/>
      <c r="H13" s="4"/>
      <c r="I13" s="4"/>
      <c r="J13" s="4"/>
      <c r="K13" s="17"/>
      <c r="L13" s="4"/>
      <c r="M13" s="4"/>
      <c r="N13" s="4"/>
      <c r="O13" s="4"/>
      <c r="P13" s="4"/>
      <c r="Q13" s="4"/>
      <c r="R13" s="4"/>
      <c r="T13" s="4"/>
    </row>
    <row r="14" spans="1:20" s="12" customFormat="1" ht="41.25" customHeight="1" x14ac:dyDescent="0.25">
      <c r="A14" s="89" t="s">
        <v>14</v>
      </c>
      <c r="B14" s="91" t="s">
        <v>17</v>
      </c>
      <c r="C14" s="91" t="s">
        <v>18</v>
      </c>
      <c r="D14" s="91" t="s">
        <v>15</v>
      </c>
      <c r="E14" s="91" t="s">
        <v>16</v>
      </c>
      <c r="F14" s="95" t="s">
        <v>7</v>
      </c>
      <c r="G14" s="96"/>
      <c r="H14" s="96"/>
      <c r="I14" s="96"/>
      <c r="J14" s="97"/>
      <c r="K14" s="19" t="s">
        <v>8</v>
      </c>
      <c r="L14" s="118" t="s">
        <v>9</v>
      </c>
      <c r="M14" s="119"/>
      <c r="N14" s="119"/>
      <c r="O14" s="119"/>
      <c r="P14" s="120"/>
      <c r="Q14" s="87" t="s">
        <v>10</v>
      </c>
      <c r="R14" s="87" t="s">
        <v>13</v>
      </c>
      <c r="S14" s="87" t="s">
        <v>11</v>
      </c>
      <c r="T14" s="77" t="s">
        <v>12</v>
      </c>
    </row>
    <row r="15" spans="1:20" s="12" customFormat="1" ht="41.25" customHeight="1" thickBot="1" x14ac:dyDescent="0.3">
      <c r="A15" s="90"/>
      <c r="B15" s="92"/>
      <c r="C15" s="92"/>
      <c r="D15" s="92"/>
      <c r="E15" s="92"/>
      <c r="F15" s="57" t="s">
        <v>59</v>
      </c>
      <c r="G15" s="57" t="s">
        <v>19</v>
      </c>
      <c r="H15" s="57" t="s">
        <v>20</v>
      </c>
      <c r="I15" s="57" t="s">
        <v>21</v>
      </c>
      <c r="J15" s="57" t="s">
        <v>22</v>
      </c>
      <c r="K15" s="58"/>
      <c r="L15" s="59" t="s">
        <v>19</v>
      </c>
      <c r="M15" s="59" t="s">
        <v>20</v>
      </c>
      <c r="N15" s="59" t="s">
        <v>21</v>
      </c>
      <c r="O15" s="59" t="s">
        <v>22</v>
      </c>
      <c r="P15" s="59" t="s">
        <v>21</v>
      </c>
      <c r="Q15" s="88"/>
      <c r="R15" s="88"/>
      <c r="S15" s="88"/>
      <c r="T15" s="78"/>
    </row>
    <row r="16" spans="1:20" s="21" customFormat="1" ht="71.25" x14ac:dyDescent="0.25">
      <c r="A16" s="60" t="s">
        <v>26</v>
      </c>
      <c r="B16" s="61"/>
      <c r="C16" s="62" t="s">
        <v>38</v>
      </c>
      <c r="D16" s="61" t="s">
        <v>39</v>
      </c>
      <c r="E16" s="62" t="s">
        <v>58</v>
      </c>
      <c r="F16" s="63">
        <v>0.5</v>
      </c>
      <c r="G16" s="64">
        <v>0.125</v>
      </c>
      <c r="H16" s="64">
        <f>G16+G16</f>
        <v>0.25</v>
      </c>
      <c r="I16" s="64">
        <f>H16+G16</f>
        <v>0.375</v>
      </c>
      <c r="J16" s="64">
        <f>I16+G16</f>
        <v>0.5</v>
      </c>
      <c r="K16" s="65" t="s">
        <v>60</v>
      </c>
      <c r="L16" s="64">
        <v>0.125</v>
      </c>
      <c r="M16" s="64">
        <v>0.25</v>
      </c>
      <c r="N16" s="64"/>
      <c r="O16" s="64"/>
      <c r="P16" s="66">
        <v>0.375</v>
      </c>
      <c r="Q16" s="67">
        <f>I16/P16</f>
        <v>1</v>
      </c>
      <c r="R16" s="68" t="s">
        <v>67</v>
      </c>
      <c r="S16" s="69" t="s">
        <v>68</v>
      </c>
      <c r="T16" s="70"/>
    </row>
    <row r="17" spans="1:20" s="21" customFormat="1" ht="71.25" x14ac:dyDescent="0.25">
      <c r="A17" s="22" t="s">
        <v>27</v>
      </c>
      <c r="B17" s="23"/>
      <c r="C17" s="28" t="s">
        <v>40</v>
      </c>
      <c r="D17" s="23" t="s">
        <v>41</v>
      </c>
      <c r="E17" s="24" t="s">
        <v>58</v>
      </c>
      <c r="F17" s="25">
        <v>0.5</v>
      </c>
      <c r="G17" s="26">
        <v>0.125</v>
      </c>
      <c r="H17" s="26">
        <f>G17+G17</f>
        <v>0.25</v>
      </c>
      <c r="I17" s="26">
        <f>H17+G17</f>
        <v>0.375</v>
      </c>
      <c r="J17" s="26">
        <f>I17+G17</f>
        <v>0.5</v>
      </c>
      <c r="K17" s="27" t="s">
        <v>60</v>
      </c>
      <c r="L17" s="26">
        <v>0.125</v>
      </c>
      <c r="M17" s="26">
        <v>0.25</v>
      </c>
      <c r="N17" s="26"/>
      <c r="O17" s="26"/>
      <c r="P17" s="44">
        <v>0.375</v>
      </c>
      <c r="Q17" s="45">
        <f>I17/P17</f>
        <v>1</v>
      </c>
      <c r="R17" s="43" t="s">
        <v>87</v>
      </c>
      <c r="S17" s="46" t="s">
        <v>80</v>
      </c>
      <c r="T17" s="47"/>
    </row>
    <row r="18" spans="1:20" s="21" customFormat="1" ht="71.25" x14ac:dyDescent="0.25">
      <c r="A18" s="22" t="s">
        <v>28</v>
      </c>
      <c r="B18" s="23"/>
      <c r="C18" s="24" t="s">
        <v>42</v>
      </c>
      <c r="D18" s="23" t="s">
        <v>43</v>
      </c>
      <c r="E18" s="24" t="s">
        <v>58</v>
      </c>
      <c r="F18" s="25">
        <v>0.5</v>
      </c>
      <c r="G18" s="26">
        <v>0.125</v>
      </c>
      <c r="H18" s="26">
        <f>G18+G18</f>
        <v>0.25</v>
      </c>
      <c r="I18" s="26">
        <f>H18+G18</f>
        <v>0.375</v>
      </c>
      <c r="J18" s="26">
        <f>I18+G18</f>
        <v>0.5</v>
      </c>
      <c r="K18" s="27" t="s">
        <v>61</v>
      </c>
      <c r="L18" s="26">
        <v>0.125</v>
      </c>
      <c r="M18" s="26">
        <v>0.25</v>
      </c>
      <c r="N18" s="26"/>
      <c r="O18" s="26"/>
      <c r="P18" s="44">
        <v>0.375</v>
      </c>
      <c r="Q18" s="45">
        <f>I18/P18</f>
        <v>1</v>
      </c>
      <c r="R18" s="43" t="s">
        <v>69</v>
      </c>
      <c r="S18" s="46" t="s">
        <v>70</v>
      </c>
      <c r="T18" s="47"/>
    </row>
    <row r="19" spans="1:20" ht="71.25" x14ac:dyDescent="0.25">
      <c r="A19" s="41" t="s">
        <v>29</v>
      </c>
      <c r="B19" s="40"/>
      <c r="C19" s="28" t="s">
        <v>44</v>
      </c>
      <c r="D19" s="28" t="s">
        <v>45</v>
      </c>
      <c r="E19" s="24" t="s">
        <v>58</v>
      </c>
      <c r="F19" s="25">
        <v>0.8</v>
      </c>
      <c r="G19" s="31">
        <v>0.2</v>
      </c>
      <c r="H19" s="31">
        <v>0.4</v>
      </c>
      <c r="I19" s="31">
        <v>0.6</v>
      </c>
      <c r="J19" s="31">
        <v>0.8</v>
      </c>
      <c r="K19" s="27" t="s">
        <v>62</v>
      </c>
      <c r="L19" s="31">
        <v>0.28000000000000003</v>
      </c>
      <c r="M19" s="33">
        <v>0.36</v>
      </c>
      <c r="N19" s="33"/>
      <c r="O19" s="33"/>
      <c r="P19" s="48">
        <v>0.5</v>
      </c>
      <c r="Q19" s="45">
        <f>P19/I19</f>
        <v>0.83333333333333337</v>
      </c>
      <c r="R19" s="43" t="s">
        <v>81</v>
      </c>
      <c r="S19" s="43" t="s">
        <v>82</v>
      </c>
      <c r="T19" s="47"/>
    </row>
    <row r="20" spans="1:20" s="21" customFormat="1" ht="399" x14ac:dyDescent="0.25">
      <c r="A20" s="42" t="s">
        <v>30</v>
      </c>
      <c r="B20" s="24"/>
      <c r="C20" s="28" t="s">
        <v>46</v>
      </c>
      <c r="D20" s="28" t="s">
        <v>45</v>
      </c>
      <c r="E20" s="24" t="s">
        <v>58</v>
      </c>
      <c r="F20" s="25">
        <v>0.5</v>
      </c>
      <c r="G20" s="30">
        <v>0.125</v>
      </c>
      <c r="H20" s="26">
        <f>G20+G20</f>
        <v>0.25</v>
      </c>
      <c r="I20" s="26">
        <f>H20+G20</f>
        <v>0.375</v>
      </c>
      <c r="J20" s="26">
        <f>I20+G20</f>
        <v>0.5</v>
      </c>
      <c r="K20" s="27" t="s">
        <v>63</v>
      </c>
      <c r="L20" s="31">
        <v>0.05</v>
      </c>
      <c r="M20" s="32">
        <v>0.14369999999999999</v>
      </c>
      <c r="N20" s="33"/>
      <c r="O20" s="33"/>
      <c r="P20" s="49">
        <v>0.28100000000000003</v>
      </c>
      <c r="Q20" s="45">
        <f>P20/I20</f>
        <v>0.74933333333333341</v>
      </c>
      <c r="R20" s="43" t="s">
        <v>83</v>
      </c>
      <c r="S20" s="43" t="s">
        <v>84</v>
      </c>
      <c r="T20" s="47"/>
    </row>
    <row r="21" spans="1:20" s="21" customFormat="1" ht="409.5" x14ac:dyDescent="0.25">
      <c r="A21" s="29" t="s">
        <v>31</v>
      </c>
      <c r="B21" s="24"/>
      <c r="C21" s="23" t="s">
        <v>47</v>
      </c>
      <c r="D21" s="28" t="s">
        <v>45</v>
      </c>
      <c r="E21" s="24" t="s">
        <v>58</v>
      </c>
      <c r="F21" s="25">
        <v>0.85</v>
      </c>
      <c r="G21" s="38">
        <v>0.21249999999999999</v>
      </c>
      <c r="H21" s="38">
        <f>G21+21.25%</f>
        <v>0.42499999999999999</v>
      </c>
      <c r="I21" s="38">
        <f>H21+G21</f>
        <v>0.63749999999999996</v>
      </c>
      <c r="J21" s="38">
        <f>I21+G21</f>
        <v>0.85</v>
      </c>
      <c r="K21" s="27" t="s">
        <v>64</v>
      </c>
      <c r="L21" s="33">
        <v>0.16</v>
      </c>
      <c r="M21" s="33">
        <v>0.43</v>
      </c>
      <c r="N21" s="33"/>
      <c r="O21" s="33"/>
      <c r="P21" s="48">
        <v>0.64</v>
      </c>
      <c r="Q21" s="45">
        <f>I21/P21</f>
        <v>0.99609374999999989</v>
      </c>
      <c r="R21" s="50" t="s">
        <v>71</v>
      </c>
      <c r="S21" s="43" t="s">
        <v>73</v>
      </c>
      <c r="T21" s="47"/>
    </row>
    <row r="22" spans="1:20" s="21" customFormat="1" ht="399" x14ac:dyDescent="0.25">
      <c r="A22" s="29" t="s">
        <v>32</v>
      </c>
      <c r="B22" s="24"/>
      <c r="C22" s="28" t="s">
        <v>48</v>
      </c>
      <c r="D22" s="28" t="s">
        <v>45</v>
      </c>
      <c r="E22" s="24" t="s">
        <v>58</v>
      </c>
      <c r="F22" s="25">
        <v>0.7</v>
      </c>
      <c r="G22" s="34">
        <v>0.17499999999999999</v>
      </c>
      <c r="H22" s="34">
        <f>G22+G22</f>
        <v>0.35</v>
      </c>
      <c r="I22" s="34">
        <f>H22+G22</f>
        <v>0.52499999999999991</v>
      </c>
      <c r="J22" s="34">
        <f>I22+G22</f>
        <v>0.7</v>
      </c>
      <c r="K22" s="27" t="s">
        <v>65</v>
      </c>
      <c r="L22" s="34">
        <v>0.17499999999999999</v>
      </c>
      <c r="M22" s="26"/>
      <c r="N22" s="26"/>
      <c r="O22" s="26"/>
      <c r="P22" s="49">
        <v>0.64080000000000004</v>
      </c>
      <c r="Q22" s="45">
        <f t="shared" ref="Q22" si="0">M22/H22</f>
        <v>0</v>
      </c>
      <c r="R22" s="43" t="s">
        <v>86</v>
      </c>
      <c r="S22" s="40"/>
      <c r="T22" s="51" t="s">
        <v>85</v>
      </c>
    </row>
    <row r="23" spans="1:20" ht="71.25" x14ac:dyDescent="0.25">
      <c r="A23" s="29" t="s">
        <v>33</v>
      </c>
      <c r="B23" s="24"/>
      <c r="C23" s="28" t="s">
        <v>49</v>
      </c>
      <c r="D23" s="28" t="s">
        <v>50</v>
      </c>
      <c r="E23" s="24" t="s">
        <v>58</v>
      </c>
      <c r="F23" s="25">
        <v>0.7</v>
      </c>
      <c r="G23" s="34">
        <v>0.17499999999999999</v>
      </c>
      <c r="H23" s="34">
        <f t="shared" ref="H23:H27" si="1">G23+G23</f>
        <v>0.35</v>
      </c>
      <c r="I23" s="34">
        <f t="shared" ref="I23:I27" si="2">H23+G23</f>
        <v>0.52499999999999991</v>
      </c>
      <c r="J23" s="34">
        <f t="shared" ref="J23:J27" si="3">I23+G23</f>
        <v>0.7</v>
      </c>
      <c r="K23" s="27" t="s">
        <v>66</v>
      </c>
      <c r="L23" s="34">
        <f>AVERAGE(L24:L27)</f>
        <v>0.16874999999999998</v>
      </c>
      <c r="M23" s="34">
        <f>AVERAGE(M24:M27)</f>
        <v>0.29249999999999998</v>
      </c>
      <c r="N23" s="26"/>
      <c r="O23" s="26"/>
      <c r="P23" s="52">
        <f>AVERAGE(P24:P27)</f>
        <v>0.4</v>
      </c>
      <c r="Q23" s="52">
        <f>AVERAGE(Q24:Q27)</f>
        <v>0.76190476190476208</v>
      </c>
      <c r="R23" s="43" t="s">
        <v>74</v>
      </c>
      <c r="S23" s="43" t="s">
        <v>79</v>
      </c>
      <c r="T23" s="47"/>
    </row>
    <row r="24" spans="1:20" ht="71.25" x14ac:dyDescent="0.25">
      <c r="A24" s="29" t="s">
        <v>34</v>
      </c>
      <c r="B24" s="24"/>
      <c r="C24" s="28" t="s">
        <v>49</v>
      </c>
      <c r="D24" s="28" t="s">
        <v>51</v>
      </c>
      <c r="E24" s="24" t="s">
        <v>58</v>
      </c>
      <c r="F24" s="25">
        <v>0.7</v>
      </c>
      <c r="G24" s="34">
        <v>0.17499999999999999</v>
      </c>
      <c r="H24" s="34">
        <f t="shared" si="1"/>
        <v>0.35</v>
      </c>
      <c r="I24" s="34">
        <f t="shared" si="2"/>
        <v>0.52499999999999991</v>
      </c>
      <c r="J24" s="34">
        <f t="shared" si="3"/>
        <v>0.7</v>
      </c>
      <c r="K24" s="27" t="s">
        <v>66</v>
      </c>
      <c r="L24" s="34">
        <v>0.15</v>
      </c>
      <c r="M24" s="26">
        <v>0.22</v>
      </c>
      <c r="N24" s="26"/>
      <c r="O24" s="26"/>
      <c r="P24" s="44">
        <v>0.35</v>
      </c>
      <c r="Q24" s="53">
        <f>P24/I24</f>
        <v>0.66666666666666674</v>
      </c>
      <c r="R24" s="43" t="s">
        <v>75</v>
      </c>
      <c r="S24" s="43"/>
      <c r="T24" s="47"/>
    </row>
    <row r="25" spans="1:20" ht="57" x14ac:dyDescent="0.25">
      <c r="A25" s="29" t="s">
        <v>35</v>
      </c>
      <c r="B25" s="24"/>
      <c r="C25" s="28" t="s">
        <v>52</v>
      </c>
      <c r="D25" s="28" t="s">
        <v>53</v>
      </c>
      <c r="E25" s="24" t="s">
        <v>58</v>
      </c>
      <c r="F25" s="25">
        <v>0.7</v>
      </c>
      <c r="G25" s="34">
        <v>0.17499999999999999</v>
      </c>
      <c r="H25" s="34">
        <f t="shared" si="1"/>
        <v>0.35</v>
      </c>
      <c r="I25" s="34">
        <f t="shared" si="2"/>
        <v>0.52499999999999991</v>
      </c>
      <c r="J25" s="34">
        <f t="shared" si="3"/>
        <v>0.7</v>
      </c>
      <c r="K25" s="27" t="s">
        <v>66</v>
      </c>
      <c r="L25" s="34">
        <v>0.17499999999999999</v>
      </c>
      <c r="M25" s="26">
        <v>0.35</v>
      </c>
      <c r="N25" s="26"/>
      <c r="O25" s="26"/>
      <c r="P25" s="44">
        <v>0.5</v>
      </c>
      <c r="Q25" s="53">
        <f>P25/I25</f>
        <v>0.95238095238095255</v>
      </c>
      <c r="R25" s="43" t="s">
        <v>76</v>
      </c>
      <c r="S25" s="40" t="s">
        <v>77</v>
      </c>
      <c r="T25" s="47"/>
    </row>
    <row r="26" spans="1:20" ht="57" x14ac:dyDescent="0.25">
      <c r="A26" s="29" t="s">
        <v>36</v>
      </c>
      <c r="B26" s="24"/>
      <c r="C26" s="28" t="s">
        <v>54</v>
      </c>
      <c r="D26" s="28" t="s">
        <v>55</v>
      </c>
      <c r="E26" s="24" t="s">
        <v>58</v>
      </c>
      <c r="F26" s="25">
        <v>0.7</v>
      </c>
      <c r="G26" s="34">
        <v>0.17499999999999999</v>
      </c>
      <c r="H26" s="34">
        <f t="shared" si="1"/>
        <v>0.35</v>
      </c>
      <c r="I26" s="34">
        <f t="shared" si="2"/>
        <v>0.52499999999999991</v>
      </c>
      <c r="J26" s="34">
        <f t="shared" si="3"/>
        <v>0.7</v>
      </c>
      <c r="K26" s="27" t="s">
        <v>66</v>
      </c>
      <c r="L26" s="34">
        <v>0.17499999999999999</v>
      </c>
      <c r="M26" s="26">
        <v>0.35</v>
      </c>
      <c r="N26" s="26"/>
      <c r="O26" s="26"/>
      <c r="P26" s="54">
        <v>0.45</v>
      </c>
      <c r="Q26" s="53">
        <f>P26/I26</f>
        <v>0.85714285714285732</v>
      </c>
      <c r="R26" s="43" t="s">
        <v>78</v>
      </c>
      <c r="S26" s="40"/>
      <c r="T26" s="47"/>
    </row>
    <row r="27" spans="1:20" ht="57.75" thickBot="1" x14ac:dyDescent="0.3">
      <c r="A27" s="35" t="s">
        <v>37</v>
      </c>
      <c r="B27" s="36"/>
      <c r="C27" s="37" t="s">
        <v>56</v>
      </c>
      <c r="D27" s="37" t="s">
        <v>57</v>
      </c>
      <c r="E27" s="36" t="s">
        <v>58</v>
      </c>
      <c r="F27" s="71">
        <v>0.7</v>
      </c>
      <c r="G27" s="72">
        <v>0.17499999999999999</v>
      </c>
      <c r="H27" s="72">
        <f t="shared" si="1"/>
        <v>0.35</v>
      </c>
      <c r="I27" s="72">
        <f t="shared" si="2"/>
        <v>0.52499999999999991</v>
      </c>
      <c r="J27" s="72">
        <f t="shared" si="3"/>
        <v>0.7</v>
      </c>
      <c r="K27" s="73" t="s">
        <v>66</v>
      </c>
      <c r="L27" s="72">
        <v>0.17499999999999999</v>
      </c>
      <c r="M27" s="74">
        <v>0.25</v>
      </c>
      <c r="N27" s="74"/>
      <c r="O27" s="74"/>
      <c r="P27" s="75">
        <v>0.3</v>
      </c>
      <c r="Q27" s="76">
        <f>P27/I27</f>
        <v>0.57142857142857151</v>
      </c>
      <c r="R27" s="55" t="s">
        <v>72</v>
      </c>
      <c r="S27" s="55"/>
      <c r="T27" s="56"/>
    </row>
    <row r="28" spans="1:20" ht="15.75" thickBot="1" x14ac:dyDescent="0.3">
      <c r="A28" s="4"/>
      <c r="B28" s="4"/>
      <c r="C28" s="4"/>
      <c r="D28" s="3"/>
      <c r="E28" s="3"/>
      <c r="F28" s="3"/>
      <c r="G28" s="9"/>
      <c r="H28" s="9"/>
      <c r="I28" s="9"/>
      <c r="J28" s="9"/>
      <c r="K28" s="16"/>
      <c r="L28" s="9"/>
      <c r="M28" s="9"/>
      <c r="N28" s="9"/>
      <c r="O28" s="9"/>
      <c r="P28" s="9"/>
      <c r="Q28" s="9"/>
      <c r="R28" s="3"/>
      <c r="S28" s="3"/>
      <c r="T28" s="3"/>
    </row>
    <row r="29" spans="1:20" ht="29.25" thickBot="1" x14ac:dyDescent="0.3">
      <c r="A29" s="10"/>
      <c r="B29" s="10"/>
      <c r="C29" s="10"/>
      <c r="D29" s="1"/>
      <c r="E29" s="1"/>
      <c r="F29" s="1"/>
      <c r="G29" s="1"/>
      <c r="H29" s="1"/>
      <c r="I29" s="1"/>
      <c r="J29" s="1"/>
      <c r="K29" s="15"/>
      <c r="L29" s="1"/>
      <c r="M29" s="1"/>
      <c r="N29" s="1"/>
      <c r="O29" s="1"/>
      <c r="P29" s="39"/>
      <c r="Q29" s="121">
        <f>AVERAGE(Q16:Q27)</f>
        <v>0.78235701884920639</v>
      </c>
      <c r="R29" s="122" t="s">
        <v>88</v>
      </c>
      <c r="S29" s="1"/>
      <c r="T29" s="1"/>
    </row>
    <row r="30" spans="1:20" x14ac:dyDescent="0.25">
      <c r="A30" s="13"/>
      <c r="B30" s="13"/>
      <c r="C30" s="13"/>
      <c r="D30" s="1"/>
      <c r="E30" s="1"/>
      <c r="F30" s="1"/>
      <c r="G30" s="1"/>
      <c r="H30" s="1"/>
      <c r="I30" s="1"/>
      <c r="J30" s="1"/>
      <c r="K30" s="15"/>
      <c r="L30" s="1"/>
      <c r="M30" s="1"/>
      <c r="N30" s="1"/>
      <c r="O30" s="1"/>
      <c r="P30" s="1"/>
      <c r="Q30" s="1"/>
      <c r="R30" s="1"/>
      <c r="S30" s="1"/>
      <c r="T30" s="1"/>
    </row>
    <row r="31" spans="1:20" x14ac:dyDescent="0.25">
      <c r="A31" s="13"/>
      <c r="B31" s="13"/>
      <c r="C31" s="13"/>
      <c r="D31" s="1"/>
      <c r="E31" s="1"/>
      <c r="F31" s="1"/>
      <c r="G31" s="1"/>
      <c r="H31" s="1"/>
      <c r="I31" s="1"/>
      <c r="J31" s="1"/>
      <c r="K31" s="15"/>
      <c r="L31" s="1"/>
      <c r="M31" s="1"/>
      <c r="N31" s="1"/>
      <c r="O31" s="1"/>
      <c r="P31" s="1"/>
      <c r="Q31" s="1"/>
      <c r="R31" s="1"/>
      <c r="S31" s="1"/>
      <c r="T31" s="1"/>
    </row>
    <row r="32" spans="1:20" x14ac:dyDescent="0.25">
      <c r="A32" s="13"/>
      <c r="B32" s="13"/>
      <c r="C32" s="13"/>
      <c r="D32" s="1"/>
      <c r="E32" s="1"/>
      <c r="F32" s="1"/>
      <c r="G32" s="1"/>
      <c r="H32" s="1"/>
      <c r="I32" s="1"/>
      <c r="J32" s="1"/>
      <c r="K32" s="15"/>
      <c r="L32" s="1"/>
      <c r="M32" s="1"/>
      <c r="N32" s="1"/>
      <c r="O32" s="1"/>
      <c r="P32" s="1"/>
      <c r="Q32" s="1"/>
      <c r="R32" s="1"/>
      <c r="S32" s="1"/>
      <c r="T32" s="1"/>
    </row>
  </sheetData>
  <mergeCells count="24">
    <mergeCell ref="E10:E11"/>
    <mergeCell ref="F14:J14"/>
    <mergeCell ref="A2:C4"/>
    <mergeCell ref="D2:R4"/>
    <mergeCell ref="C7:G7"/>
    <mergeCell ref="C8:G8"/>
    <mergeCell ref="C9:G9"/>
    <mergeCell ref="L14:P14"/>
    <mergeCell ref="T14:T15"/>
    <mergeCell ref="A7:B7"/>
    <mergeCell ref="A8:B8"/>
    <mergeCell ref="A9:B9"/>
    <mergeCell ref="A10:B11"/>
    <mergeCell ref="F11:G11"/>
    <mergeCell ref="F10:G10"/>
    <mergeCell ref="Q14:Q15"/>
    <mergeCell ref="R14:R15"/>
    <mergeCell ref="S14:S15"/>
    <mergeCell ref="A14:A15"/>
    <mergeCell ref="B14:B15"/>
    <mergeCell ref="C14:C15"/>
    <mergeCell ref="D14:D15"/>
    <mergeCell ref="E14:E15"/>
    <mergeCell ref="C10:C11"/>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dcterms:created xsi:type="dcterms:W3CDTF">2021-05-24T23:54:15Z</dcterms:created>
  <dcterms:modified xsi:type="dcterms:W3CDTF">2021-10-25T16:34:32Z</dcterms:modified>
</cp:coreProperties>
</file>