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defaultThemeVersion="166925"/>
  <mc:AlternateContent xmlns:mc="http://schemas.openxmlformats.org/markup-compatibility/2006">
    <mc:Choice Requires="x15">
      <x15ac:absPath xmlns:x15ac="http://schemas.microsoft.com/office/spreadsheetml/2010/11/ac" url="C:\Users\PLANEACIÓN\Documents\PLANEACION 2016-2021\2021\MIPG-MECI\PLANES MIPG\SEGUNDO SEGUIMIENTO A PLANES MIPG\"/>
    </mc:Choice>
  </mc:AlternateContent>
  <xr:revisionPtr revIDLastSave="0" documentId="13_ncr:1_{71D9D1FA-8FAD-4DB4-892F-F93D0D4E3FFD}" xr6:coauthVersionLast="36" xr6:coauthVersionMax="36" xr10:uidLastSave="{00000000-0000-0000-0000-000000000000}"/>
  <bookViews>
    <workbookView xWindow="0" yWindow="0" windowWidth="8670" windowHeight="529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8" i="1" l="1"/>
  <c r="M23" i="1" l="1"/>
  <c r="L23" i="1"/>
  <c r="P19" i="1"/>
  <c r="H27" i="1" l="1"/>
  <c r="P27" i="1" s="1"/>
  <c r="H26" i="1"/>
  <c r="I26" i="1" s="1"/>
  <c r="J26" i="1" s="1"/>
  <c r="H25" i="1"/>
  <c r="I25" i="1" s="1"/>
  <c r="J25" i="1" s="1"/>
  <c r="H24" i="1"/>
  <c r="H23" i="1"/>
  <c r="P23" i="1" s="1"/>
  <c r="H22" i="1"/>
  <c r="P22" i="1" s="1"/>
  <c r="H20" i="1"/>
  <c r="H18" i="1"/>
  <c r="P18" i="1" s="1"/>
  <c r="I18" i="1"/>
  <c r="J18" i="1"/>
  <c r="H17" i="1"/>
  <c r="I17" i="1"/>
  <c r="J17" i="1" s="1"/>
  <c r="H16" i="1"/>
  <c r="I16" i="1" s="1"/>
  <c r="J16" i="1" s="1"/>
  <c r="P16" i="1"/>
  <c r="I21" i="1"/>
  <c r="J21" i="1" s="1"/>
  <c r="H21" i="1"/>
  <c r="P21" i="1" s="1"/>
  <c r="I22" i="1" l="1"/>
  <c r="J22" i="1" s="1"/>
  <c r="P25" i="1"/>
  <c r="I20" i="1"/>
  <c r="J20" i="1" s="1"/>
  <c r="P20" i="1"/>
  <c r="I24" i="1"/>
  <c r="J24" i="1" s="1"/>
  <c r="P24" i="1"/>
  <c r="I23" i="1"/>
  <c r="J23" i="1" s="1"/>
  <c r="I27" i="1"/>
  <c r="J27" i="1" s="1"/>
  <c r="P26" i="1"/>
  <c r="P17" i="1"/>
</calcChain>
</file>

<file path=xl/sharedStrings.xml><?xml version="1.0" encoding="utf-8"?>
<sst xmlns="http://schemas.openxmlformats.org/spreadsheetml/2006/main" count="126" uniqueCount="101">
  <si>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</si>
  <si>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</si>
  <si>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</si>
  <si>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</si>
  <si>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</si>
  <si>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</si>
  <si>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</si>
  <si>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</si>
  <si>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</si>
  <si>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</si>
  <si>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</si>
  <si>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</si>
  <si>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</si>
  <si>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</si>
  <si>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</si>
  <si>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</si>
  <si>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</si>
  <si>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</si>
  <si>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</si>
  <si>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</si>
  <si>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</si>
  <si>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</si>
  <si>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</si>
  <si>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</si>
  <si>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</si>
  <si>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Silvia Montoya Duffis</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</si>
  <si>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</si>
  <si>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</si>
  <si>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</si>
  <si>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</si>
  <si>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</si>
  <si>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</si>
  <si>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</si>
  <si>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</si>
  <si>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</si>
  <si>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</si>
  <si>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</si>
  <si>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</si>
  <si>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</si>
  <si>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</si>
  <si>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</si>
  <si>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</si>
  <si>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</si>
  <si>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</si>
  <si>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</si>
  <si>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</si>
  <si>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</si>
  <si>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</si>
  <si>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</si>
  <si>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</si>
  <si>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</si>
  <si>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</si>
  <si>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</si>
  <si>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</si>
  <si>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</si>
  <si>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</si>
  <si>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</si>
  <si>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</si>
  <si>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</si>
  <si>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</si>
  <si>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</si>
  <si>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Jefe de Sistemas: Jordy Escalona</t>
  </si>
  <si>
    <t>Vicerrector Administrativo y Financiero: Marlon Mitchell</t>
  </si>
  <si>
    <t>Líder de Gestión Documental: Zoraida Vanegas</t>
  </si>
  <si>
    <t>Líder de SGSST: Jhinezka Davis</t>
  </si>
  <si>
    <t>Jefe de control interno: Avelino Meza</t>
  </si>
  <si>
    <t>Jefe de Talento Humano: Geraldine Gordon</t>
  </si>
  <si>
    <t>https://drive.google.com/drive/folders/1BTLkG_xrjvlmPeV-ImDKwjO4ipdLvLH8?usp=sharing</t>
  </si>
  <si>
    <t>1.	Actualización de la Matriz de identificación de peligros, evaluación y valoración de los riesgos.                           
2.	Actualización de los requisitos legales aplicables a la organización.                   
3.	Asistencia a reuniones programadas del COPASST. 
4.	Se solicitó a vicerrectoría administrativa y financiera incluir en el Manual de contratación la identificación y evaluación de las especificaciones en SST de las compras y adquisiciones de productos y servicios y los criterios relacionados con SST para la evaluación y selección de proveedores y contratistas.
5.	Realización de inspecciones de seguridad de extintores con participación del COPASST.
6.	Realización de inspecciones de seguridad elementos del Botiquín primeros auxilios con participación del COPASST.
7.	Registro certificado microbiológico de agua potable apto para consumo humano abril-mayo.
8.	Realización de listado de los productos químicos utilizados en el servicio general. 
9.	Se llevó a cabo las elecciones del Comité Paritario de la Seguridad y Salud en el Trabajo. Vigencia 2021-2023.
10.	Se llevó a cabo las reuniones programadas del COPASST abril-mayo-junio.
11.	Entrega al personal de archivo los EPP necesarios para desarrollar su tareas.
12.	Revisión y gestión de aprobación el programa de orden y aseo.
13.	Se realizó seguimiento a las actividades planificadas en el programa de capacitaciones.
14.	Se registro los exámenes de ingreso, periódico o de retiro en el formato de seguimiento exámenes de ingreso, periódico o retiro cuando se presente los antes mencionados.
15.	Se realizó seguimiento a las actividades planificadas en el programa de estilo de vida saludable.
16.	Se desarrolló actividades de medicina preventiva: registros de ausentismo por razones de salud.
17.	Se realizó inspecciones de seguridad señalización y demarcaciones con participación del COPASST
18.	Se realizó inspecciones de seguridad de EPP en archivo, mantenimiento y servicio de aseo.</t>
  </si>
  <si>
    <t>Se contrató el profesional para la elaboración de las TVD, programa de capacitación en gestión documental, porgrama de gestión documental</t>
  </si>
  <si>
    <t>Contrato profesional TVD
programa de capacitación en gestión documental
programa de gestión documental</t>
  </si>
  <si>
    <t>Se realiza back ups de los aplicativos Q10, NOVASOFT
Se gestionan los usuarios en los sistemas de información</t>
  </si>
  <si>
    <t>Se realizaron y/o actualizaron 16 procedimientos de seguridad</t>
  </si>
  <si>
    <t>Del total de 167 contratos al año, se suscribieron 60 contratos a 30 de junio de 2021</t>
  </si>
  <si>
    <t>Se realizaron las acciones contenidas en el PETI</t>
  </si>
  <si>
    <t xml:space="preserve">Pantallazo </t>
  </si>
  <si>
    <t>https://infotepsai.edu.co/infotepold/index.php/informes-de-control-interno</t>
  </si>
  <si>
    <t>Cronograma de capacitaciones 2020
Transición de IPV4 a  IPV6
Actualización PETI: https://drive.google.com/drive/folders/1WUZKGg5GdNu2Ml4kTImYbUNARnKPcDz6</t>
  </si>
  <si>
    <t>Pantallazo de back ups (1)
Pantallazo de perfiles de usuarios: https://drive.google.com/drive/folders/1yHEdEmSM3hmBJGSGH8gInxwJ_p1yV1xL</t>
  </si>
  <si>
    <t>16 procedimientos elaborados y/o ajustados: https://drive.google.com/drive/folders/1yHEdEmSM3hmBJGSGH8gInxwJ_p1yV1xL</t>
  </si>
  <si>
    <t>Registro fotográfico del curso lenguaje claro y certificación de un contratista: https://drive.google.com/drive/folders/17x369MSAqR9a4DMwlJlziyTBNm_CDyzk</t>
  </si>
  <si>
    <t>Incentivos de cumpleaños y de mercado: https://drive.google.com/drive/folders/1lBT4Y1JfefMBi2CrONFhyrEHtGh0ZiZA</t>
  </si>
  <si>
    <t>Se entregan los siguientes incentivos a los funcionarios:
-	Día compensatorio por el cumpleaños
-	Gestión de descuento para mercar en la cadena de supermercados Mr. Ahorro para los 29 funcionarios de la institución</t>
  </si>
  <si>
    <t>El avance en la implementación de este plan se evidencia en el pago de la nómina de los funcionarios para los meses de abril a junio</t>
  </si>
  <si>
    <t>Nómina: https://drive.google.com/drive/folders/1PQDDq18NdLX9i0ZE_mq-7zChI4oqyoO8</t>
  </si>
  <si>
    <t>Acuerdo del la CNSC respecto al proceso del concurso: https://drive.google.com/file/d/1f0Vj_1D4kxzCU1ZEopNjNRSjXqUUqzUl/view?usp=sharing</t>
  </si>
  <si>
    <t>Plan Institucional de Capacitaciones: para el segundo trimestre estaban programados 8 cursos programados, de los cuales se realizó la capacitación de lenguaje claro. A parte, se llevaron a cabo los siguientes cursos:
-	Transparencia con la escuela corporativa del sector: se contó con la participación 21 funcionarios, y 4 contratistas.
-	 Curso MIPG: fue dirigido por la coordinación de calidad y se certificó un contratista nuevo. Se espera que los demás lo hagan en el tercer trimestre.</t>
  </si>
  <si>
    <t>La institución viene gestionando la provisión de los 15 cargos que se deben someter a concurso con la CNSC, lo cual está aprobado mediante 0337 de 2020 de la Comisión Nacional de Servicio Civil.</t>
  </si>
  <si>
    <t>Al realizar el primer corte de seguimiento al plan anticorrupción 2021, se identifica que se tiene un 18.57% de avance en su ejecución para este cuatrimestre. Individualmente cada componente tiene una implementación según como se describe:
Gestión del riesgo: 23.33%
Plan de racionalización de trámites: 0%
Atención al ciudadano: 22.22%
Rendición de cuentas: 34.58%
Mecanismos para la transparencia y acceso a la información: 31.26%
Participación ciudadana: 0%</t>
  </si>
  <si>
    <t>La implementación del plan estratégica de talento humano tiene un 29,3%</t>
  </si>
  <si>
    <t>Establecer los criterios institucionales que orienten al INFOTEP en la correcta identificación, análisis, valoración y administración de los riesgos relacionados con la seguridad de la información que pueden afectar los objetivos institucionales.</t>
  </si>
  <si>
    <t>Brindar los lineamientos que deben seguir los funcionarios, colaboradores y terceros que permitan proteger la Información del INFOTEP, como parte del Modelo de Seguridad y Privacidad de la Información de la estrategia de Gobierno Digital.</t>
  </si>
  <si>
    <t>•	Elaborar, aprobar, implementar y realizar seguimiento al Programa específico de documentos esenciales.
•	Elaborar, aprobar, implementar y realizar seguimiento al Programa específico de Gestión de Documentos Electrónicos de Archivo y adquirir un sistema de información para la gestión documental.
•	Elaborar, aprobar, implementar y realizar seguimiento al Sistema Integrado de Conservación de Documentos.
•	Elaborar, aprobar e implementar el modelo de requisitos para la gestión de Documentos Electrónicos de Archivo.
•	Adquirir e implementar un aplicativo para la automatización del servicio de correspondencia (gestión de comunicaciones oficiales).
•	Elaborar, aprobar, implementar y realizar seguimiento al Programa específico de documentos especiales.
•	Organizar el 100% de los archivos de gestión del Instituto 2017-2019 (100 cajas aproximadamente). Coordinar y realizar el seguimiento al proceso de organización de archivos de gestión en las dependencias y áreas funcionales incluyendo la elaboración de los inventarios documentales.
•	Finalizar la elaboración del inventario documental del Archivo Central (400 cajas y 50 AZ). Producción documental 2004-2016.
•	Elaborar el manual o reglamento del servicio de correspondencia para la gestión de comunicaciones oficiales.
•	Elaborar, aprobar, convalidar e implementar las Tablas de Valoración Documental del FDA del Instituto.
•	Aplicar las disposiciones finales a series y subseries documentales, establecidas en las Tablas de Retención y las de Valoración Documental.
•	Elaborar el Banco terminológico de series y subseries documentales y las Tablas de control de acceso a los documentos de archivo.
•	Definir las características técnicas y modelos de las unidades de conservación (carpetas) para los archivos del INFOTEP.
•	Ajustar el instructivo para la organización de Archivos de Gestión y definir el manejo de la organización como procedimiento o como actividad transversal.
•	Definir las funciones archivísticas del Comité Institucional de Gestión y Desempeño y proyectar el acto administrativo correspondiente.
•	Elaborar, aprobar, incluir en el Plan institucional de capacitación e implementar el Programa específico de capacitación en gestión documental.
•	Elaborar, aprobar, implementar y realizar seguimiento a la política de reducción del uso del papel con sus indicadores para el seguimiento.
•	Estructurar, formular, aprobar e implementar los procedimientos correspondientes a las ocho operaciones de la gestión documental (planeación, producción, gestión y trámite, organización, transferencias, disposición final, valoración y preservación a largo plazo).
•	Elaborar e implementar los planes de transferencias documentales primarias y secundarias.</t>
  </si>
  <si>
    <t>Garantizar un ambiente de trabajo seguro y saludable en el Instituto Nacional de Formación Técnica Profesional – INFOTEP, a través de la identificación, evaluación y control de los riesgos, y el desarrollo de actividades de promoción, prevención, mejora continua y cumplimiento de la normatividad vigente en riesgos laborales.</t>
  </si>
  <si>
    <t>Alinear todos los componentes que integran la gestión del Talento Humano con los objetivos institucionales mediante acciones de mejoramiento continuo en el desarrollo, el reconocimiento, el bienestar y la motivación de los servidores del INFOTEP.</t>
  </si>
  <si>
    <t>Desarrollar las capacidades, destrezas, habilidades, valores y competencias fundamentales de los servidores de INFOTEP, con miras a propiciar su eficacia personal, grupal y organizacional, contribuyendo al mejoramiento en la presentación de los servicios de la Institución.</t>
  </si>
  <si>
    <t>Implementar un Sistema de Estímulos en INFOTEP que contribuya a motivar un desempeño eficaz y un alto grado de compromiso de los funcionarios, así como un adecuado clima organizacional.</t>
  </si>
  <si>
    <t>Lograr la articulación de estrategias para el cálculo, la metodología y la estimación del costo de los Recursos Humanos necesarios para el cubrimiento de necesidades del INFOTEP para la vigencia 2021.</t>
  </si>
  <si>
    <t>Establecerán los lineamientos para Gestionar y administrar las tecnologías de información y comunicación (TIC) para apoyar el desarrollo de los procesos misionales, administrativos y requeridos por el Instituto Nacional de Formación Técnica Profesional - INFOTEP, para contribuir al logro de los objetivos y metas institucionales.</t>
  </si>
  <si>
    <t>CUALES ACCIONES? Por favor describir las acciones que dan cuenta del porcentaje de avance del 25%</t>
  </si>
  <si>
    <t>PORCENTAJE DE CUMPLIMIENTO DE METAS PARA EL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</si>
</sst>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sz val="11"/>
      <name val="Calibri"/>
      <family val="2"/>
      <scheme val="minor"/>
    </font>
    <font>
      <sz val="11"/>
      <color rgb="FFFF0000"/>
      <name val="Tahoma"/>
      <family val="2"/>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s>
  <borders count="3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1">
    <xf numFmtId="0" fontId="0" fillId="0" borderId="0" xfId="0"/>
    <xf numFmtId="0" fontId="3" fillId="0" borderId="0" xfId="0" applyFont="1" applyAlignment="1">
      <alignment vertical="center"/>
    </xf>
    <xf numFmtId="0" fontId="5"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0" fontId="3" fillId="0" borderId="0" xfId="0" applyFont="1" applyFill="1" applyBorder="1" applyAlignment="1">
      <alignment horizontal="justify" vertical="center"/>
    </xf>
    <xf numFmtId="0" fontId="3" fillId="0" borderId="0" xfId="0" applyFont="1" applyFill="1" applyBorder="1" applyAlignment="1">
      <alignment horizontal="center" vertical="center"/>
    </xf>
    <xf numFmtId="0" fontId="3" fillId="0" borderId="9" xfId="0" applyFont="1" applyBorder="1" applyAlignment="1">
      <alignment horizontal="justify" vertical="center"/>
    </xf>
    <xf numFmtId="164" fontId="3" fillId="0" borderId="9" xfId="1" applyNumberFormat="1" applyFont="1" applyFill="1" applyBorder="1" applyAlignment="1">
      <alignment horizontal="center" vertical="center"/>
    </xf>
    <xf numFmtId="9" fontId="3" fillId="0" borderId="9" xfId="1" applyFont="1" applyFill="1" applyBorder="1" applyAlignment="1">
      <alignment horizontal="center" vertical="center"/>
    </xf>
    <xf numFmtId="0" fontId="3" fillId="0" borderId="9" xfId="0" applyFont="1" applyFill="1" applyBorder="1" applyAlignment="1">
      <alignment horizontal="center" vertical="center"/>
    </xf>
    <xf numFmtId="10" fontId="8" fillId="0" borderId="9" xfId="0" applyNumberFormat="1" applyFont="1" applyFill="1" applyBorder="1" applyAlignment="1">
      <alignment horizontal="center" vertical="center"/>
    </xf>
    <xf numFmtId="9" fontId="3" fillId="0" borderId="9" xfId="0" applyNumberFormat="1" applyFont="1" applyFill="1" applyBorder="1" applyAlignment="1">
      <alignment horizontal="center" vertical="center"/>
    </xf>
    <xf numFmtId="9" fontId="3" fillId="0" borderId="0" xfId="0" applyNumberFormat="1" applyFont="1" applyFill="1" applyBorder="1" applyAlignment="1">
      <alignment horizontal="center" vertical="center"/>
    </xf>
    <xf numFmtId="0" fontId="9" fillId="0" borderId="0" xfId="0" applyFont="1" applyAlignment="1">
      <alignment vertical="center"/>
    </xf>
    <xf numFmtId="0" fontId="7" fillId="5" borderId="9" xfId="0" applyFont="1" applyFill="1" applyBorder="1" applyAlignment="1">
      <alignment horizontal="center" vertical="center" wrapText="1"/>
    </xf>
    <xf numFmtId="0" fontId="0" fillId="0" borderId="0" xfId="0" applyAlignment="1"/>
    <xf numFmtId="0" fontId="3" fillId="0" borderId="9" xfId="0" applyFont="1" applyFill="1" applyBorder="1" applyAlignment="1">
      <alignment horizontal="justify" vertical="center"/>
    </xf>
    <xf numFmtId="0" fontId="0" fillId="0" borderId="0" xfId="0" applyAlignment="1">
      <alignment wrapText="1"/>
    </xf>
    <xf numFmtId="0" fontId="9" fillId="0" borderId="0" xfId="0" applyFont="1" applyFill="1" applyAlignment="1">
      <alignment vertical="center"/>
    </xf>
    <xf numFmtId="15" fontId="3" fillId="0" borderId="0" xfId="0" applyNumberFormat="1" applyFont="1" applyBorder="1" applyAlignment="1">
      <alignment horizontal="center" vertical="center"/>
    </xf>
    <xf numFmtId="0" fontId="3" fillId="0" borderId="19" xfId="0" applyFont="1" applyBorder="1" applyAlignment="1">
      <alignment horizontal="justify" vertical="center"/>
    </xf>
    <xf numFmtId="0" fontId="3" fillId="0" borderId="20" xfId="0" applyFont="1" applyFill="1" applyBorder="1" applyAlignment="1">
      <alignment horizontal="center" vertical="center"/>
    </xf>
    <xf numFmtId="0" fontId="3" fillId="0" borderId="20" xfId="0" applyFont="1" applyFill="1" applyBorder="1" applyAlignment="1">
      <alignment horizontal="justify" vertical="center"/>
    </xf>
    <xf numFmtId="0" fontId="3" fillId="0" borderId="9" xfId="0" applyFont="1" applyBorder="1" applyAlignment="1">
      <alignment horizontal="center" vertical="center" wrapText="1"/>
    </xf>
    <xf numFmtId="0" fontId="3" fillId="0" borderId="9" xfId="0"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164" fontId="8" fillId="0" borderId="9" xfId="0" applyNumberFormat="1" applyFont="1" applyFill="1" applyBorder="1" applyAlignment="1">
      <alignment horizontal="center" vertical="center" wrapText="1"/>
    </xf>
    <xf numFmtId="164" fontId="3" fillId="0" borderId="9" xfId="1" applyNumberFormat="1" applyFont="1" applyFill="1" applyBorder="1" applyAlignment="1">
      <alignment horizontal="center" vertical="center" wrapText="1"/>
    </xf>
    <xf numFmtId="9" fontId="3" fillId="0" borderId="9" xfId="1" applyFont="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justify"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xf>
    <xf numFmtId="0" fontId="3" fillId="0" borderId="22" xfId="0" applyFont="1" applyFill="1" applyBorder="1" applyAlignment="1">
      <alignment horizontal="center" vertical="center" wrapText="1"/>
    </xf>
    <xf numFmtId="9" fontId="3" fillId="0" borderId="22" xfId="1" applyFont="1" applyBorder="1" applyAlignment="1">
      <alignment horizontal="center" vertical="center"/>
    </xf>
    <xf numFmtId="9" fontId="3" fillId="0" borderId="22" xfId="0" applyNumberFormat="1" applyFont="1" applyFill="1" applyBorder="1" applyAlignment="1">
      <alignment horizontal="center" vertical="center"/>
    </xf>
    <xf numFmtId="0" fontId="3" fillId="0" borderId="23" xfId="0" applyFont="1" applyFill="1" applyBorder="1" applyAlignment="1">
      <alignment horizontal="center" vertical="center"/>
    </xf>
    <xf numFmtId="10" fontId="3" fillId="0" borderId="9" xfId="1" applyNumberFormat="1" applyFont="1" applyFill="1" applyBorder="1" applyAlignment="1">
      <alignment horizontal="center" vertical="center"/>
    </xf>
    <xf numFmtId="0" fontId="10" fillId="4" borderId="24" xfId="0" applyFont="1" applyFill="1" applyBorder="1" applyAlignment="1">
      <alignment horizontal="center" vertical="center" wrapText="1"/>
    </xf>
    <xf numFmtId="0" fontId="3" fillId="0" borderId="9" xfId="0" applyFont="1" applyBorder="1" applyAlignment="1">
      <alignment horizontal="center" vertical="center"/>
    </xf>
    <xf numFmtId="0" fontId="10" fillId="4" borderId="9"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9" xfId="0" applyFont="1" applyBorder="1" applyAlignment="1">
      <alignment horizontal="left" vertical="center" wrapText="1"/>
    </xf>
    <xf numFmtId="0" fontId="11" fillId="0" borderId="9" xfId="2"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2" fillId="0" borderId="9" xfId="2" applyFill="1" applyBorder="1" applyAlignment="1">
      <alignment horizontal="center" vertical="center" wrapText="1"/>
    </xf>
    <xf numFmtId="0" fontId="0" fillId="0" borderId="0" xfId="0" applyFill="1" applyAlignment="1"/>
    <xf numFmtId="164" fontId="3" fillId="0" borderId="0" xfId="1" applyNumberFormat="1" applyFont="1" applyAlignment="1">
      <alignment vertical="center"/>
    </xf>
    <xf numFmtId="164" fontId="3" fillId="0" borderId="22" xfId="1" applyNumberFormat="1" applyFont="1" applyFill="1" applyBorder="1" applyAlignment="1">
      <alignment horizontal="center" vertical="center" wrapText="1"/>
    </xf>
    <xf numFmtId="0" fontId="10" fillId="4"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7" fillId="5" borderId="19" xfId="0" applyFont="1" applyFill="1" applyBorder="1" applyAlignment="1">
      <alignment horizontal="center" vertical="center" wrapText="1"/>
    </xf>
    <xf numFmtId="164" fontId="3" fillId="0" borderId="19" xfId="1" applyNumberFormat="1" applyFont="1" applyFill="1" applyBorder="1" applyAlignment="1">
      <alignment horizontal="center" vertical="center"/>
    </xf>
    <xf numFmtId="9" fontId="3" fillId="0" borderId="19" xfId="0" applyNumberFormat="1" applyFont="1" applyFill="1" applyBorder="1" applyAlignment="1">
      <alignment horizontal="center" vertical="center" wrapText="1"/>
    </xf>
    <xf numFmtId="9" fontId="3" fillId="0" borderId="19" xfId="0" applyNumberFormat="1" applyFont="1" applyFill="1" applyBorder="1" applyAlignment="1">
      <alignment horizontal="center" vertical="center"/>
    </xf>
    <xf numFmtId="164" fontId="3" fillId="0" borderId="19" xfId="1" applyNumberFormat="1" applyFont="1" applyFill="1" applyBorder="1" applyAlignment="1">
      <alignment horizontal="center" vertical="center" wrapText="1"/>
    </xf>
    <xf numFmtId="164" fontId="3" fillId="0" borderId="21" xfId="1" applyNumberFormat="1" applyFont="1" applyFill="1" applyBorder="1" applyAlignment="1">
      <alignment horizontal="center" vertical="center" wrapText="1"/>
    </xf>
    <xf numFmtId="9" fontId="3" fillId="0" borderId="22" xfId="1" applyFont="1" applyFill="1" applyBorder="1" applyAlignment="1">
      <alignment horizontal="center" vertical="center"/>
    </xf>
    <xf numFmtId="0" fontId="3" fillId="0" borderId="22" xfId="0" applyFont="1" applyBorder="1" applyAlignment="1">
      <alignment horizontal="left" vertical="center" wrapText="1"/>
    </xf>
    <xf numFmtId="0" fontId="12" fillId="0" borderId="20" xfId="0" applyFont="1" applyFill="1" applyBorder="1" applyAlignment="1">
      <alignment horizontal="justify"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10" fillId="4" borderId="18"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28"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6" xfId="0" applyFont="1" applyFill="1" applyBorder="1" applyAlignment="1">
      <alignment horizontal="left" vertical="center"/>
    </xf>
    <xf numFmtId="0" fontId="6" fillId="3" borderId="27" xfId="0" applyFont="1" applyFill="1" applyBorder="1" applyAlignment="1">
      <alignment horizontal="left" vertical="center"/>
    </xf>
    <xf numFmtId="0" fontId="7" fillId="5" borderId="17"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xf numFmtId="0" fontId="7" fillId="5" borderId="9"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3" fillId="0" borderId="0" xfId="0" applyFont="1" applyAlignment="1">
      <alignment vertical="center" wrapText="1"/>
    </xf>
    <xf numFmtId="9" fontId="6" fillId="0" borderId="0" xfId="0" applyNumberFormat="1" applyFont="1" applyFill="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1</xdr:col>
      <xdr:colOff>2169264</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fotepsai.edu.co/infotepold/index.php/informes-de-control-inter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tabSelected="1" topLeftCell="A25" zoomScale="86" zoomScaleNormal="86" workbookViewId="0">
      <selection activeCell="J36" sqref="J36"/>
    </sheetView>
  </sheetViews>
  <sheetFormatPr baseColWidth="10" defaultRowHeight="15" x14ac:dyDescent="0.25"/>
  <cols>
    <col min="1" max="1" width="32.42578125" style="18" customWidth="1"/>
    <col min="2" max="2" width="77.85546875" style="18" customWidth="1"/>
    <col min="3" max="3" width="32.42578125" style="18" customWidth="1"/>
    <col min="4" max="4" width="16.7109375" style="18" customWidth="1"/>
    <col min="5" max="6" width="11.42578125" style="18"/>
    <col min="7" max="7" width="8.5703125" style="18" customWidth="1"/>
    <col min="8" max="8" width="12.28515625" style="18" customWidth="1"/>
    <col min="9" max="10" width="8.7109375" style="18" customWidth="1"/>
    <col min="11" max="11" width="15.85546875" style="20" customWidth="1"/>
    <col min="12" max="12" width="7.140625" style="18" customWidth="1"/>
    <col min="13" max="13" width="12.5703125" style="18" customWidth="1"/>
    <col min="14" max="14" width="7.140625" style="18" hidden="1" customWidth="1"/>
    <col min="15" max="15" width="3" style="18" hidden="1" customWidth="1"/>
    <col min="16" max="16" width="18.7109375" style="18" customWidth="1"/>
    <col min="17" max="17" width="96" style="18" customWidth="1"/>
    <col min="18" max="18" width="36.7109375" style="18" customWidth="1"/>
    <col min="19" max="19" width="18.7109375" style="18" customWidth="1"/>
    <col min="20" max="16384" width="11.42578125" style="18"/>
  </cols>
  <sheetData>
    <row r="1" spans="1:19" ht="15.75" thickBot="1" x14ac:dyDescent="0.3">
      <c r="A1" s="1"/>
      <c r="B1" s="1"/>
      <c r="C1" s="1"/>
      <c r="D1" s="1"/>
      <c r="E1" s="1"/>
      <c r="F1" s="1"/>
      <c r="G1" s="1"/>
      <c r="H1" s="1"/>
      <c r="I1" s="1"/>
      <c r="J1" s="1"/>
      <c r="K1" s="32"/>
      <c r="L1" s="1"/>
      <c r="M1" s="1"/>
      <c r="N1" s="1"/>
      <c r="O1" s="1"/>
      <c r="P1" s="1"/>
      <c r="Q1" s="1"/>
      <c r="R1" s="1"/>
      <c r="S1" s="1"/>
    </row>
    <row r="2" spans="1:19" ht="29.25" customHeight="1" x14ac:dyDescent="0.25">
      <c r="A2" s="73"/>
      <c r="B2" s="74"/>
      <c r="C2" s="75"/>
      <c r="D2" s="82" t="s">
        <v>23</v>
      </c>
      <c r="E2" s="83"/>
      <c r="F2" s="83"/>
      <c r="G2" s="83"/>
      <c r="H2" s="83"/>
      <c r="I2" s="83"/>
      <c r="J2" s="83"/>
      <c r="K2" s="83"/>
      <c r="L2" s="83"/>
      <c r="M2" s="83"/>
      <c r="N2" s="83"/>
      <c r="O2" s="83"/>
      <c r="P2" s="83"/>
      <c r="Q2" s="84"/>
      <c r="R2" s="2"/>
      <c r="S2" s="1"/>
    </row>
    <row r="3" spans="1:19" ht="29.25" customHeight="1" x14ac:dyDescent="0.25">
      <c r="A3" s="76"/>
      <c r="B3" s="77"/>
      <c r="C3" s="78"/>
      <c r="D3" s="85"/>
      <c r="E3" s="85"/>
      <c r="F3" s="85"/>
      <c r="G3" s="85"/>
      <c r="H3" s="85"/>
      <c r="I3" s="85"/>
      <c r="J3" s="85"/>
      <c r="K3" s="85"/>
      <c r="L3" s="85"/>
      <c r="M3" s="85"/>
      <c r="N3" s="85"/>
      <c r="O3" s="85"/>
      <c r="P3" s="85"/>
      <c r="Q3" s="86"/>
      <c r="R3" s="2"/>
      <c r="S3" s="1"/>
    </row>
    <row r="4" spans="1:19" ht="29.25" customHeight="1" thickBot="1" x14ac:dyDescent="0.3">
      <c r="A4" s="79"/>
      <c r="B4" s="80"/>
      <c r="C4" s="81"/>
      <c r="D4" s="87"/>
      <c r="E4" s="87"/>
      <c r="F4" s="87"/>
      <c r="G4" s="87"/>
      <c r="H4" s="87"/>
      <c r="I4" s="87"/>
      <c r="J4" s="87"/>
      <c r="K4" s="87"/>
      <c r="L4" s="87"/>
      <c r="M4" s="87"/>
      <c r="N4" s="87"/>
      <c r="O4" s="87"/>
      <c r="P4" s="87"/>
      <c r="Q4" s="88"/>
      <c r="R4" s="2"/>
      <c r="S4" s="1"/>
    </row>
    <row r="5" spans="1:19" x14ac:dyDescent="0.25">
      <c r="A5" s="1"/>
      <c r="B5" s="1"/>
      <c r="C5" s="1"/>
      <c r="D5" s="1"/>
      <c r="E5" s="1"/>
      <c r="F5" s="1"/>
      <c r="G5" s="1"/>
      <c r="H5" s="1"/>
      <c r="I5" s="1"/>
      <c r="J5" s="1"/>
      <c r="K5" s="32"/>
      <c r="L5" s="1"/>
      <c r="M5" s="1"/>
      <c r="N5" s="1"/>
      <c r="O5" s="1"/>
      <c r="P5" s="1"/>
      <c r="Q5" s="1"/>
      <c r="R5" s="1"/>
      <c r="S5" s="1"/>
    </row>
    <row r="6" spans="1:19" x14ac:dyDescent="0.25">
      <c r="A6" s="3"/>
      <c r="B6" s="3"/>
      <c r="C6" s="3"/>
      <c r="D6" s="3"/>
      <c r="E6" s="3"/>
      <c r="F6" s="3"/>
      <c r="G6" s="3"/>
      <c r="H6" s="3"/>
      <c r="I6" s="3"/>
      <c r="J6" s="3"/>
      <c r="K6" s="33"/>
      <c r="L6" s="3"/>
      <c r="M6" s="3"/>
      <c r="N6" s="3"/>
      <c r="O6" s="3"/>
      <c r="P6" s="3"/>
      <c r="Q6" s="3"/>
      <c r="R6" s="3"/>
      <c r="S6" s="3"/>
    </row>
    <row r="7" spans="1:19" x14ac:dyDescent="0.25">
      <c r="A7" s="95" t="s">
        <v>0</v>
      </c>
      <c r="B7" s="96"/>
      <c r="C7" s="89" t="s">
        <v>24</v>
      </c>
      <c r="D7" s="90"/>
      <c r="E7" s="90"/>
      <c r="F7" s="90"/>
      <c r="G7" s="91"/>
      <c r="H7" s="3"/>
      <c r="I7" s="3"/>
      <c r="J7" s="3"/>
      <c r="K7" s="34"/>
      <c r="L7" s="4"/>
      <c r="M7" s="4"/>
      <c r="N7" s="4"/>
      <c r="O7" s="4"/>
      <c r="P7" s="4"/>
      <c r="Q7" s="4"/>
      <c r="R7" s="4"/>
      <c r="S7" s="4"/>
    </row>
    <row r="8" spans="1:19" x14ac:dyDescent="0.25">
      <c r="A8" s="95" t="s">
        <v>1</v>
      </c>
      <c r="B8" s="96"/>
      <c r="C8" s="89" t="s">
        <v>25</v>
      </c>
      <c r="D8" s="90"/>
      <c r="E8" s="90"/>
      <c r="F8" s="90"/>
      <c r="G8" s="91"/>
      <c r="H8" s="3"/>
      <c r="I8" s="3"/>
      <c r="J8" s="3"/>
      <c r="K8" s="34"/>
      <c r="L8" s="4"/>
      <c r="M8" s="4"/>
      <c r="N8" s="4"/>
      <c r="O8" s="4"/>
      <c r="P8" s="4"/>
      <c r="Q8" s="4"/>
      <c r="R8" s="4"/>
      <c r="S8" s="4"/>
    </row>
    <row r="9" spans="1:19" x14ac:dyDescent="0.25">
      <c r="A9" s="95" t="s">
        <v>2</v>
      </c>
      <c r="B9" s="96"/>
      <c r="C9" s="92">
        <v>44403</v>
      </c>
      <c r="D9" s="90"/>
      <c r="E9" s="90"/>
      <c r="F9" s="90"/>
      <c r="G9" s="91"/>
      <c r="H9" s="3"/>
      <c r="I9" s="3"/>
      <c r="J9" s="3"/>
      <c r="K9" s="34"/>
      <c r="L9" s="4"/>
      <c r="M9" s="4"/>
      <c r="N9" s="4"/>
      <c r="O9" s="4"/>
      <c r="P9" s="4"/>
      <c r="Q9" s="4"/>
      <c r="R9" s="4"/>
      <c r="S9" s="4"/>
    </row>
    <row r="10" spans="1:19" x14ac:dyDescent="0.25">
      <c r="A10" s="97" t="s">
        <v>3</v>
      </c>
      <c r="B10" s="98"/>
      <c r="C10" s="70" t="s">
        <v>4</v>
      </c>
      <c r="D10" s="5">
        <v>44287</v>
      </c>
      <c r="E10" s="70" t="s">
        <v>5</v>
      </c>
      <c r="F10" s="104">
        <v>44377</v>
      </c>
      <c r="G10" s="103"/>
      <c r="H10" s="22"/>
      <c r="I10" s="22"/>
      <c r="J10" s="22"/>
      <c r="K10" s="34"/>
      <c r="L10" s="4"/>
      <c r="M10" s="4"/>
      <c r="N10" s="4"/>
      <c r="O10" s="4"/>
      <c r="P10" s="4"/>
      <c r="Q10" s="4"/>
      <c r="R10" s="4"/>
      <c r="S10" s="4"/>
    </row>
    <row r="11" spans="1:19" x14ac:dyDescent="0.25">
      <c r="A11" s="99"/>
      <c r="B11" s="100"/>
      <c r="C11" s="71"/>
      <c r="D11" s="6" t="s">
        <v>6</v>
      </c>
      <c r="E11" s="71"/>
      <c r="F11" s="103" t="s">
        <v>6</v>
      </c>
      <c r="G11" s="103"/>
      <c r="H11" s="3"/>
      <c r="I11" s="3"/>
      <c r="J11" s="3"/>
      <c r="K11" s="34"/>
      <c r="L11" s="4"/>
      <c r="M11" s="4"/>
      <c r="N11" s="4"/>
      <c r="O11" s="4"/>
      <c r="P11" s="4"/>
      <c r="Q11" s="4"/>
      <c r="R11" s="4"/>
      <c r="S11" s="4"/>
    </row>
    <row r="12" spans="1:19" x14ac:dyDescent="0.25">
      <c r="A12" s="7"/>
      <c r="B12" s="7"/>
      <c r="C12" s="8"/>
      <c r="D12" s="7"/>
      <c r="E12" s="8"/>
      <c r="F12" s="8"/>
      <c r="G12" s="7"/>
      <c r="H12" s="7"/>
      <c r="I12" s="7"/>
      <c r="J12" s="7"/>
      <c r="K12" s="35"/>
      <c r="L12" s="7"/>
      <c r="M12" s="7"/>
      <c r="N12" s="7"/>
      <c r="O12" s="7"/>
      <c r="P12" s="7"/>
      <c r="R12" s="7"/>
      <c r="S12" s="7"/>
    </row>
    <row r="13" spans="1:19" ht="15.75" thickBot="1" x14ac:dyDescent="0.3">
      <c r="A13" s="4"/>
      <c r="B13" s="4"/>
      <c r="C13" s="4"/>
      <c r="D13" s="4"/>
      <c r="E13" s="4"/>
      <c r="F13" s="4"/>
      <c r="G13" s="4"/>
      <c r="H13" s="4"/>
      <c r="I13" s="4"/>
      <c r="J13" s="4"/>
      <c r="K13" s="34"/>
      <c r="L13" s="4"/>
      <c r="M13" s="4"/>
      <c r="N13" s="4"/>
      <c r="O13" s="4"/>
      <c r="P13" s="4"/>
      <c r="Q13" s="4"/>
      <c r="S13" s="4"/>
    </row>
    <row r="14" spans="1:19" s="20" customFormat="1" ht="41.25" customHeight="1" x14ac:dyDescent="0.25">
      <c r="A14" s="106" t="s">
        <v>14</v>
      </c>
      <c r="B14" s="72" t="s">
        <v>17</v>
      </c>
      <c r="C14" s="72" t="s">
        <v>18</v>
      </c>
      <c r="D14" s="72" t="s">
        <v>15</v>
      </c>
      <c r="E14" s="72" t="s">
        <v>16</v>
      </c>
      <c r="F14" s="72" t="s">
        <v>7</v>
      </c>
      <c r="G14" s="72"/>
      <c r="H14" s="72"/>
      <c r="I14" s="72"/>
      <c r="J14" s="72"/>
      <c r="K14" s="45" t="s">
        <v>8</v>
      </c>
      <c r="L14" s="101" t="s">
        <v>9</v>
      </c>
      <c r="M14" s="102"/>
      <c r="N14" s="102"/>
      <c r="O14" s="102"/>
      <c r="P14" s="102" t="s">
        <v>10</v>
      </c>
      <c r="Q14" s="102" t="s">
        <v>13</v>
      </c>
      <c r="R14" s="102" t="s">
        <v>11</v>
      </c>
      <c r="S14" s="93" t="s">
        <v>12</v>
      </c>
    </row>
    <row r="15" spans="1:19" s="20" customFormat="1" ht="41.25" customHeight="1" x14ac:dyDescent="0.25">
      <c r="A15" s="107"/>
      <c r="B15" s="108"/>
      <c r="C15" s="108"/>
      <c r="D15" s="108"/>
      <c r="E15" s="108"/>
      <c r="F15" s="47" t="s">
        <v>59</v>
      </c>
      <c r="G15" s="47" t="s">
        <v>19</v>
      </c>
      <c r="H15" s="47" t="s">
        <v>20</v>
      </c>
      <c r="I15" s="47" t="s">
        <v>21</v>
      </c>
      <c r="J15" s="47" t="s">
        <v>22</v>
      </c>
      <c r="K15" s="57"/>
      <c r="L15" s="61" t="s">
        <v>19</v>
      </c>
      <c r="M15" s="17" t="s">
        <v>20</v>
      </c>
      <c r="N15" s="17" t="s">
        <v>21</v>
      </c>
      <c r="O15" s="17" t="s">
        <v>22</v>
      </c>
      <c r="P15" s="105"/>
      <c r="Q15" s="105"/>
      <c r="R15" s="105"/>
      <c r="S15" s="94"/>
    </row>
    <row r="16" spans="1:19" ht="111" customHeight="1" x14ac:dyDescent="0.25">
      <c r="A16" s="23" t="s">
        <v>26</v>
      </c>
      <c r="B16" s="49" t="s">
        <v>90</v>
      </c>
      <c r="C16" s="46" t="s">
        <v>38</v>
      </c>
      <c r="D16" s="9" t="s">
        <v>39</v>
      </c>
      <c r="E16" s="46" t="s">
        <v>58</v>
      </c>
      <c r="F16" s="31">
        <v>0.5</v>
      </c>
      <c r="G16" s="10">
        <v>0.125</v>
      </c>
      <c r="H16" s="10">
        <f>G16+G16</f>
        <v>0.25</v>
      </c>
      <c r="I16" s="10">
        <f>H16+G16</f>
        <v>0.375</v>
      </c>
      <c r="J16" s="10">
        <f>I16+G16</f>
        <v>0.5</v>
      </c>
      <c r="K16" s="58" t="s">
        <v>60</v>
      </c>
      <c r="L16" s="62">
        <v>0.125</v>
      </c>
      <c r="M16" s="10">
        <v>0.25</v>
      </c>
      <c r="N16" s="10"/>
      <c r="O16" s="10"/>
      <c r="P16" s="11">
        <f>M16/H16</f>
        <v>1</v>
      </c>
      <c r="Q16" s="48" t="s">
        <v>71</v>
      </c>
      <c r="R16" s="27" t="s">
        <v>78</v>
      </c>
      <c r="S16" s="25"/>
    </row>
    <row r="17" spans="1:19" ht="93.75" customHeight="1" x14ac:dyDescent="0.25">
      <c r="A17" s="23" t="s">
        <v>27</v>
      </c>
      <c r="B17" s="49" t="s">
        <v>91</v>
      </c>
      <c r="C17" s="26" t="s">
        <v>40</v>
      </c>
      <c r="D17" s="9" t="s">
        <v>41</v>
      </c>
      <c r="E17" s="46" t="s">
        <v>58</v>
      </c>
      <c r="F17" s="31">
        <v>0.5</v>
      </c>
      <c r="G17" s="10">
        <v>0.125</v>
      </c>
      <c r="H17" s="10">
        <f>G17+G17</f>
        <v>0.25</v>
      </c>
      <c r="I17" s="10">
        <f>H17+G17</f>
        <v>0.375</v>
      </c>
      <c r="J17" s="10">
        <f>I17+G17</f>
        <v>0.5</v>
      </c>
      <c r="K17" s="58" t="s">
        <v>60</v>
      </c>
      <c r="L17" s="62">
        <v>0.125</v>
      </c>
      <c r="M17" s="10">
        <v>0.25</v>
      </c>
      <c r="N17" s="10"/>
      <c r="O17" s="10"/>
      <c r="P17" s="11">
        <f t="shared" ref="P17:P27" si="0">M17/H17</f>
        <v>1</v>
      </c>
      <c r="Q17" s="48" t="s">
        <v>72</v>
      </c>
      <c r="R17" s="27" t="s">
        <v>79</v>
      </c>
      <c r="S17" s="25"/>
    </row>
    <row r="18" spans="1:19" ht="129.75" customHeight="1" x14ac:dyDescent="0.25">
      <c r="A18" s="23" t="s">
        <v>28</v>
      </c>
      <c r="B18" s="49" t="s">
        <v>98</v>
      </c>
      <c r="C18" s="46" t="s">
        <v>42</v>
      </c>
      <c r="D18" s="9" t="s">
        <v>43</v>
      </c>
      <c r="E18" s="46" t="s">
        <v>58</v>
      </c>
      <c r="F18" s="31">
        <v>0.5</v>
      </c>
      <c r="G18" s="10">
        <v>0.125</v>
      </c>
      <c r="H18" s="10">
        <f>G18+G18</f>
        <v>0.25</v>
      </c>
      <c r="I18" s="10">
        <f>H18+G18</f>
        <v>0.375</v>
      </c>
      <c r="J18" s="10">
        <f>I18+G18</f>
        <v>0.5</v>
      </c>
      <c r="K18" s="58" t="s">
        <v>61</v>
      </c>
      <c r="L18" s="62">
        <v>0.125</v>
      </c>
      <c r="M18" s="10">
        <v>0.25</v>
      </c>
      <c r="N18" s="10"/>
      <c r="O18" s="10"/>
      <c r="P18" s="11">
        <f>M18/H18</f>
        <v>1</v>
      </c>
      <c r="Q18" s="49" t="s">
        <v>74</v>
      </c>
      <c r="R18" s="26" t="s">
        <v>77</v>
      </c>
      <c r="S18" s="69" t="s">
        <v>99</v>
      </c>
    </row>
    <row r="19" spans="1:19" ht="71.25" x14ac:dyDescent="0.25">
      <c r="A19" s="36" t="s">
        <v>29</v>
      </c>
      <c r="B19" s="49"/>
      <c r="C19" s="26" t="s">
        <v>44</v>
      </c>
      <c r="D19" s="26" t="s">
        <v>45</v>
      </c>
      <c r="E19" s="46" t="s">
        <v>58</v>
      </c>
      <c r="F19" s="31">
        <v>0.8</v>
      </c>
      <c r="G19" s="28">
        <v>0.2</v>
      </c>
      <c r="H19" s="28">
        <v>0.4</v>
      </c>
      <c r="I19" s="28">
        <v>0.6</v>
      </c>
      <c r="J19" s="28">
        <v>0.8</v>
      </c>
      <c r="K19" s="58" t="s">
        <v>62</v>
      </c>
      <c r="L19" s="63">
        <v>0.28000000000000003</v>
      </c>
      <c r="M19" s="14">
        <v>0.36</v>
      </c>
      <c r="N19" s="14"/>
      <c r="O19" s="14"/>
      <c r="P19" s="11">
        <f>M19/H19</f>
        <v>0.89999999999999991</v>
      </c>
      <c r="Q19" s="48" t="s">
        <v>73</v>
      </c>
      <c r="R19" s="27" t="s">
        <v>75</v>
      </c>
      <c r="S19" s="25"/>
    </row>
    <row r="20" spans="1:19" ht="409.5" x14ac:dyDescent="0.25">
      <c r="A20" s="37" t="s">
        <v>30</v>
      </c>
      <c r="B20" s="49" t="s">
        <v>92</v>
      </c>
      <c r="C20" s="26" t="s">
        <v>46</v>
      </c>
      <c r="D20" s="26" t="s">
        <v>45</v>
      </c>
      <c r="E20" s="46" t="s">
        <v>58</v>
      </c>
      <c r="F20" s="31">
        <v>0.5</v>
      </c>
      <c r="G20" s="29">
        <v>0.125</v>
      </c>
      <c r="H20" s="10">
        <f>G20+G20</f>
        <v>0.25</v>
      </c>
      <c r="I20" s="10">
        <f>H20+G20</f>
        <v>0.375</v>
      </c>
      <c r="J20" s="10">
        <f>I20+G20</f>
        <v>0.5</v>
      </c>
      <c r="K20" s="58" t="s">
        <v>63</v>
      </c>
      <c r="L20" s="63">
        <v>0.05</v>
      </c>
      <c r="M20" s="44">
        <v>0.14369999999999999</v>
      </c>
      <c r="N20" s="14"/>
      <c r="O20" s="14"/>
      <c r="P20" s="11">
        <f>M20/H20</f>
        <v>0.57479999999999998</v>
      </c>
      <c r="Q20" s="48" t="s">
        <v>69</v>
      </c>
      <c r="R20" s="27" t="s">
        <v>70</v>
      </c>
      <c r="S20" s="25"/>
    </row>
    <row r="21" spans="1:19" ht="409.5" customHeight="1" x14ac:dyDescent="0.25">
      <c r="A21" s="37" t="s">
        <v>31</v>
      </c>
      <c r="B21" s="49" t="s">
        <v>93</v>
      </c>
      <c r="C21" s="19" t="s">
        <v>47</v>
      </c>
      <c r="D21" s="26" t="s">
        <v>45</v>
      </c>
      <c r="E21" s="46" t="s">
        <v>58</v>
      </c>
      <c r="F21" s="31">
        <v>0.85</v>
      </c>
      <c r="G21" s="13">
        <v>0.21249999999999999</v>
      </c>
      <c r="H21" s="13">
        <f>G21+21.25%</f>
        <v>0.42499999999999999</v>
      </c>
      <c r="I21" s="13">
        <f>H21+G21</f>
        <v>0.63749999999999996</v>
      </c>
      <c r="J21" s="13">
        <f>I21+G21</f>
        <v>0.85</v>
      </c>
      <c r="K21" s="58" t="s">
        <v>64</v>
      </c>
      <c r="L21" s="64">
        <v>0.16</v>
      </c>
      <c r="M21" s="14">
        <v>0.43</v>
      </c>
      <c r="N21" s="14"/>
      <c r="O21" s="14"/>
      <c r="P21" s="11">
        <f>M21/H21</f>
        <v>1.0117647058823529</v>
      </c>
      <c r="Q21" s="50" t="s">
        <v>68</v>
      </c>
      <c r="R21" s="27" t="s">
        <v>67</v>
      </c>
      <c r="S21" s="24"/>
    </row>
    <row r="22" spans="1:19" s="54" customFormat="1" ht="128.25" x14ac:dyDescent="0.25">
      <c r="A22" s="52" t="s">
        <v>32</v>
      </c>
      <c r="B22" s="48"/>
      <c r="C22" s="27" t="s">
        <v>48</v>
      </c>
      <c r="D22" s="27" t="s">
        <v>45</v>
      </c>
      <c r="E22" s="12" t="s">
        <v>58</v>
      </c>
      <c r="F22" s="11">
        <v>0.7</v>
      </c>
      <c r="G22" s="30">
        <v>0.17499999999999999</v>
      </c>
      <c r="H22" s="30">
        <f>G22+G22</f>
        <v>0.35</v>
      </c>
      <c r="I22" s="30">
        <f>H22+G22</f>
        <v>0.52499999999999991</v>
      </c>
      <c r="J22" s="30">
        <f>I22+G22</f>
        <v>0.7</v>
      </c>
      <c r="K22" s="59" t="s">
        <v>65</v>
      </c>
      <c r="L22" s="65">
        <v>0.17499999999999999</v>
      </c>
      <c r="M22" s="10">
        <v>0.1857</v>
      </c>
      <c r="N22" s="10"/>
      <c r="O22" s="10"/>
      <c r="P22" s="11">
        <f t="shared" si="0"/>
        <v>0.53057142857142858</v>
      </c>
      <c r="Q22" s="48" t="s">
        <v>88</v>
      </c>
      <c r="R22" s="53" t="s">
        <v>76</v>
      </c>
      <c r="S22" s="24"/>
    </row>
    <row r="23" spans="1:19" ht="71.25" x14ac:dyDescent="0.25">
      <c r="A23" s="37" t="s">
        <v>33</v>
      </c>
      <c r="B23" s="49" t="s">
        <v>94</v>
      </c>
      <c r="C23" s="27" t="s">
        <v>49</v>
      </c>
      <c r="D23" s="27" t="s">
        <v>50</v>
      </c>
      <c r="E23" s="46" t="s">
        <v>58</v>
      </c>
      <c r="F23" s="31">
        <v>0.7</v>
      </c>
      <c r="G23" s="30">
        <v>0.17499999999999999</v>
      </c>
      <c r="H23" s="30">
        <f t="shared" ref="H23:H27" si="1">G23+G23</f>
        <v>0.35</v>
      </c>
      <c r="I23" s="30">
        <f t="shared" ref="I23:I27" si="2">H23+G23</f>
        <v>0.52499999999999991</v>
      </c>
      <c r="J23" s="30">
        <f t="shared" ref="J23:J27" si="3">I23+G23</f>
        <v>0.7</v>
      </c>
      <c r="K23" s="59" t="s">
        <v>66</v>
      </c>
      <c r="L23" s="65">
        <f>AVERAGE(L24:L27)</f>
        <v>0.16874999999999998</v>
      </c>
      <c r="M23" s="30">
        <f>AVERAGE(M24:M27)</f>
        <v>0.29249999999999998</v>
      </c>
      <c r="N23" s="10"/>
      <c r="O23" s="10"/>
      <c r="P23" s="11">
        <f t="shared" si="0"/>
        <v>0.83571428571428574</v>
      </c>
      <c r="Q23" s="48" t="s">
        <v>89</v>
      </c>
      <c r="R23" s="12"/>
      <c r="S23" s="24"/>
    </row>
    <row r="24" spans="1:19" ht="99.75" x14ac:dyDescent="0.25">
      <c r="A24" s="37" t="s">
        <v>34</v>
      </c>
      <c r="B24" s="49" t="s">
        <v>95</v>
      </c>
      <c r="C24" s="27" t="s">
        <v>49</v>
      </c>
      <c r="D24" s="27" t="s">
        <v>51</v>
      </c>
      <c r="E24" s="46" t="s">
        <v>58</v>
      </c>
      <c r="F24" s="31">
        <v>0.7</v>
      </c>
      <c r="G24" s="30">
        <v>0.17499999999999999</v>
      </c>
      <c r="H24" s="30">
        <f t="shared" si="1"/>
        <v>0.35</v>
      </c>
      <c r="I24" s="30">
        <f t="shared" si="2"/>
        <v>0.52499999999999991</v>
      </c>
      <c r="J24" s="30">
        <f t="shared" si="3"/>
        <v>0.7</v>
      </c>
      <c r="K24" s="59" t="s">
        <v>66</v>
      </c>
      <c r="L24" s="65">
        <v>0.15</v>
      </c>
      <c r="M24" s="10">
        <v>0.22</v>
      </c>
      <c r="N24" s="10"/>
      <c r="O24" s="10"/>
      <c r="P24" s="11">
        <f>M24/H24</f>
        <v>0.62857142857142867</v>
      </c>
      <c r="Q24" s="48" t="s">
        <v>86</v>
      </c>
      <c r="R24" s="27" t="s">
        <v>80</v>
      </c>
      <c r="S24" s="24"/>
    </row>
    <row r="25" spans="1:19" ht="71.25" x14ac:dyDescent="0.25">
      <c r="A25" s="37" t="s">
        <v>35</v>
      </c>
      <c r="B25" s="49" t="s">
        <v>96</v>
      </c>
      <c r="C25" s="27" t="s">
        <v>52</v>
      </c>
      <c r="D25" s="27" t="s">
        <v>53</v>
      </c>
      <c r="E25" s="46" t="s">
        <v>58</v>
      </c>
      <c r="F25" s="31">
        <v>0.7</v>
      </c>
      <c r="G25" s="30">
        <v>0.17499999999999999</v>
      </c>
      <c r="H25" s="30">
        <f t="shared" si="1"/>
        <v>0.35</v>
      </c>
      <c r="I25" s="30">
        <f t="shared" si="2"/>
        <v>0.52499999999999991</v>
      </c>
      <c r="J25" s="30">
        <f t="shared" si="3"/>
        <v>0.7</v>
      </c>
      <c r="K25" s="59" t="s">
        <v>66</v>
      </c>
      <c r="L25" s="65">
        <v>0.17499999999999999</v>
      </c>
      <c r="M25" s="10">
        <v>0.35</v>
      </c>
      <c r="N25" s="10"/>
      <c r="O25" s="10"/>
      <c r="P25" s="11">
        <f t="shared" si="0"/>
        <v>1</v>
      </c>
      <c r="Q25" s="48" t="s">
        <v>82</v>
      </c>
      <c r="R25" s="27" t="s">
        <v>81</v>
      </c>
      <c r="S25" s="24"/>
    </row>
    <row r="26" spans="1:19" ht="57" x14ac:dyDescent="0.25">
      <c r="A26" s="37" t="s">
        <v>36</v>
      </c>
      <c r="B26" s="49" t="s">
        <v>97</v>
      </c>
      <c r="C26" s="27" t="s">
        <v>54</v>
      </c>
      <c r="D26" s="27" t="s">
        <v>55</v>
      </c>
      <c r="E26" s="46" t="s">
        <v>58</v>
      </c>
      <c r="F26" s="31">
        <v>0.7</v>
      </c>
      <c r="G26" s="30">
        <v>0.17499999999999999</v>
      </c>
      <c r="H26" s="30">
        <f t="shared" si="1"/>
        <v>0.35</v>
      </c>
      <c r="I26" s="30">
        <f t="shared" si="2"/>
        <v>0.52499999999999991</v>
      </c>
      <c r="J26" s="30">
        <f t="shared" si="3"/>
        <v>0.7</v>
      </c>
      <c r="K26" s="59" t="s">
        <v>66</v>
      </c>
      <c r="L26" s="65">
        <v>0.17499999999999999</v>
      </c>
      <c r="M26" s="10">
        <v>0.35</v>
      </c>
      <c r="N26" s="10"/>
      <c r="O26" s="10"/>
      <c r="P26" s="11">
        <f t="shared" si="0"/>
        <v>1</v>
      </c>
      <c r="Q26" s="48" t="s">
        <v>83</v>
      </c>
      <c r="R26" s="27" t="s">
        <v>84</v>
      </c>
      <c r="S26" s="24"/>
    </row>
    <row r="27" spans="1:19" ht="72" thickBot="1" x14ac:dyDescent="0.3">
      <c r="A27" s="38" t="s">
        <v>37</v>
      </c>
      <c r="B27" s="68"/>
      <c r="C27" s="40" t="s">
        <v>56</v>
      </c>
      <c r="D27" s="40" t="s">
        <v>57</v>
      </c>
      <c r="E27" s="39" t="s">
        <v>58</v>
      </c>
      <c r="F27" s="41">
        <v>0.7</v>
      </c>
      <c r="G27" s="56">
        <v>0.17499999999999999</v>
      </c>
      <c r="H27" s="56">
        <f t="shared" si="1"/>
        <v>0.35</v>
      </c>
      <c r="I27" s="56">
        <f t="shared" si="2"/>
        <v>0.52499999999999991</v>
      </c>
      <c r="J27" s="56">
        <f t="shared" si="3"/>
        <v>0.7</v>
      </c>
      <c r="K27" s="60" t="s">
        <v>66</v>
      </c>
      <c r="L27" s="66">
        <v>0.17499999999999999</v>
      </c>
      <c r="M27" s="42">
        <v>0.25</v>
      </c>
      <c r="N27" s="42"/>
      <c r="O27" s="42"/>
      <c r="P27" s="67">
        <f t="shared" si="0"/>
        <v>0.7142857142857143</v>
      </c>
      <c r="Q27" s="51" t="s">
        <v>87</v>
      </c>
      <c r="R27" s="40" t="s">
        <v>85</v>
      </c>
      <c r="S27" s="43"/>
    </row>
    <row r="28" spans="1:19" ht="90" x14ac:dyDescent="0.25">
      <c r="A28" s="4"/>
      <c r="B28" s="4"/>
      <c r="C28" s="4"/>
      <c r="D28" s="3"/>
      <c r="E28" s="3"/>
      <c r="F28" s="3"/>
      <c r="G28" s="15"/>
      <c r="H28" s="15"/>
      <c r="I28" s="15"/>
      <c r="J28" s="15"/>
      <c r="K28" s="33"/>
      <c r="L28" s="15"/>
      <c r="M28" s="109" t="s">
        <v>100</v>
      </c>
      <c r="N28" s="110"/>
      <c r="O28" s="110"/>
      <c r="P28" s="110">
        <f>AVERAGE(P16:P27)</f>
        <v>0.84964229691876747</v>
      </c>
      <c r="Q28" s="3"/>
      <c r="R28" s="3"/>
      <c r="S28" s="3"/>
    </row>
    <row r="29" spans="1:19" x14ac:dyDescent="0.25">
      <c r="A29" s="16"/>
      <c r="B29" s="16"/>
      <c r="C29" s="16"/>
      <c r="D29" s="1"/>
      <c r="E29" s="1"/>
      <c r="F29" s="1"/>
      <c r="G29" s="1"/>
      <c r="H29" s="1"/>
      <c r="I29" s="1"/>
      <c r="J29" s="1"/>
      <c r="K29" s="32"/>
      <c r="L29" s="1"/>
      <c r="M29" s="1"/>
      <c r="N29" s="1"/>
      <c r="O29" s="1"/>
      <c r="P29" s="1"/>
      <c r="Q29" s="55"/>
      <c r="R29" s="1"/>
      <c r="S29" s="1"/>
    </row>
    <row r="30" spans="1:19" x14ac:dyDescent="0.25">
      <c r="A30" s="21"/>
      <c r="B30" s="21"/>
      <c r="C30" s="21"/>
      <c r="D30" s="1"/>
      <c r="E30" s="1"/>
      <c r="F30" s="1"/>
      <c r="G30" s="1"/>
      <c r="H30" s="1"/>
      <c r="I30" s="1"/>
      <c r="J30" s="1"/>
      <c r="K30" s="32"/>
      <c r="L30" s="1"/>
      <c r="M30" s="1"/>
      <c r="N30" s="1"/>
      <c r="O30" s="1"/>
      <c r="P30" s="1"/>
      <c r="Q30" s="1"/>
      <c r="R30" s="1"/>
      <c r="S30" s="1"/>
    </row>
    <row r="31" spans="1:19" x14ac:dyDescent="0.25">
      <c r="A31" s="21"/>
      <c r="B31" s="21"/>
      <c r="C31" s="21"/>
      <c r="D31" s="1"/>
      <c r="E31" s="1"/>
      <c r="F31" s="1"/>
      <c r="G31" s="1"/>
      <c r="H31" s="1"/>
      <c r="I31" s="1"/>
      <c r="J31" s="1"/>
      <c r="K31" s="32"/>
      <c r="L31" s="1"/>
      <c r="M31" s="1"/>
      <c r="N31" s="1"/>
      <c r="O31" s="1"/>
      <c r="P31" s="1"/>
      <c r="Q31" s="1"/>
      <c r="R31" s="1"/>
      <c r="S31" s="1"/>
    </row>
    <row r="32" spans="1:19" x14ac:dyDescent="0.25">
      <c r="A32" s="21"/>
      <c r="B32" s="21"/>
      <c r="C32" s="21"/>
      <c r="D32" s="1"/>
      <c r="E32" s="1"/>
      <c r="F32" s="1"/>
      <c r="G32" s="1"/>
      <c r="H32" s="1"/>
      <c r="I32" s="1"/>
      <c r="J32" s="1"/>
      <c r="K32" s="32"/>
      <c r="L32" s="1"/>
      <c r="M32" s="1"/>
      <c r="N32" s="1"/>
      <c r="O32" s="1"/>
      <c r="P32" s="1"/>
      <c r="Q32" s="1"/>
      <c r="R32" s="1"/>
      <c r="S32" s="1"/>
    </row>
  </sheetData>
  <mergeCells count="24">
    <mergeCell ref="S14:S15"/>
    <mergeCell ref="A7:B7"/>
    <mergeCell ref="A8:B8"/>
    <mergeCell ref="A9:B9"/>
    <mergeCell ref="A10:B11"/>
    <mergeCell ref="L14:O14"/>
    <mergeCell ref="F11:G11"/>
    <mergeCell ref="F10:G10"/>
    <mergeCell ref="P14:P15"/>
    <mergeCell ref="Q14:Q15"/>
    <mergeCell ref="R14:R15"/>
    <mergeCell ref="A14:A15"/>
    <mergeCell ref="B14:B15"/>
    <mergeCell ref="C14:C15"/>
    <mergeCell ref="D14:D15"/>
    <mergeCell ref="E14:E15"/>
    <mergeCell ref="C10:C11"/>
    <mergeCell ref="E10:E11"/>
    <mergeCell ref="F14:J14"/>
    <mergeCell ref="A2:C4"/>
    <mergeCell ref="D2:Q4"/>
    <mergeCell ref="C7:G7"/>
    <mergeCell ref="C8:G8"/>
    <mergeCell ref="C9:G9"/>
  </mergeCells>
  <hyperlinks>
    <hyperlink ref="R22" r:id="rId1" xr:uid="{024308FE-B0B6-44BE-9DB2-11196E140F3A}"/>
  </hyperlinks>
  <pageMargins left="0.7" right="0.7" top="0.75" bottom="0.75" header="0.3" footer="0.3"/>
  <pageSetup paperSize="5" scale="38" fitToHeight="0" orientation="landscape"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PLANEACIÓN</cp:lastModifiedBy>
  <cp:lastPrinted>2021-07-27T00:31:06Z</cp:lastPrinted>
  <dcterms:created xsi:type="dcterms:W3CDTF">2021-05-24T23:54:15Z</dcterms:created>
  <dcterms:modified xsi:type="dcterms:W3CDTF">2021-08-09T20:18:09Z</dcterms:modified>
</cp:coreProperties>
</file>