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1\MIPG-MECI\PLANES MIPG\PRIMER SEGUIMIENTO A PLANES MIPG\"/>
    </mc:Choice>
  </mc:AlternateContent>
  <xr:revisionPtr revIDLastSave="0" documentId="13_ncr:1_{E57B3F9E-642E-4133-96B1-3F2385CF96E2}" xr6:coauthVersionLast="36" xr6:coauthVersionMax="36" xr10:uidLastSave="{00000000-0000-0000-0000-000000000000}"/>
  <bookViews>
    <workbookView xWindow="0" yWindow="0" windowWidth="28800" windowHeight="11925" xr2:uid="{662EB3E7-D06C-40A6-92F7-9BA42E52AE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8" i="1" l="1"/>
  <c r="P17" i="1" l="1"/>
  <c r="P18" i="1"/>
  <c r="P19" i="1"/>
  <c r="P20" i="1"/>
  <c r="P21" i="1"/>
  <c r="P23" i="1"/>
  <c r="P25" i="1"/>
  <c r="P26" i="1"/>
  <c r="P27" i="1"/>
  <c r="P16" i="1"/>
  <c r="L24" i="1"/>
  <c r="P24" i="1" s="1"/>
  <c r="H27" i="1"/>
  <c r="I27" i="1" s="1"/>
  <c r="J27" i="1" s="1"/>
  <c r="H26" i="1"/>
  <c r="I26" i="1" s="1"/>
  <c r="J26" i="1" s="1"/>
  <c r="H25" i="1"/>
  <c r="I25" i="1" s="1"/>
  <c r="J25" i="1" s="1"/>
  <c r="H24" i="1"/>
  <c r="I24" i="1" s="1"/>
  <c r="J24" i="1" s="1"/>
  <c r="H23" i="1"/>
  <c r="I23" i="1" s="1"/>
  <c r="J23" i="1" s="1"/>
  <c r="H22" i="1"/>
  <c r="I22" i="1" s="1"/>
  <c r="J22" i="1" s="1"/>
  <c r="H21" i="1"/>
  <c r="I21" i="1" s="1"/>
  <c r="J21" i="1" s="1"/>
  <c r="H20" i="1"/>
  <c r="I20" i="1" s="1"/>
  <c r="J20" i="1" s="1"/>
  <c r="H18" i="1"/>
  <c r="I18" i="1" s="1"/>
  <c r="J18" i="1" s="1"/>
  <c r="H17" i="1"/>
  <c r="I17" i="1" s="1"/>
  <c r="J17" i="1" s="1"/>
  <c r="H16" i="1"/>
  <c r="I16" i="1" s="1"/>
  <c r="J16" i="1" s="1"/>
</calcChain>
</file>

<file path=xl/sharedStrings.xml><?xml version="1.0" encoding="utf-8"?>
<sst xmlns="http://schemas.openxmlformats.org/spreadsheetml/2006/main" count="128" uniqueCount="103">
  <si>
    <t>Nombre del Proceso:</t>
  </si>
  <si>
    <t>Líder del Proceso:</t>
  </si>
  <si>
    <t>Fecha del Reporte:</t>
  </si>
  <si>
    <t>Periodo de Medición:</t>
  </si>
  <si>
    <t>Desde</t>
  </si>
  <si>
    <t>Hasta</t>
  </si>
  <si>
    <t>dd/mm/aaaa</t>
  </si>
  <si>
    <t>Meta Programada</t>
  </si>
  <si>
    <t>Responsable</t>
  </si>
  <si>
    <t>Meta Alcanzada</t>
  </si>
  <si>
    <t>% de avance del período</t>
  </si>
  <si>
    <t>Medio de Verificación</t>
  </si>
  <si>
    <t>Observaciones</t>
  </si>
  <si>
    <t>Avance cualitativo</t>
  </si>
  <si>
    <t>Nombre del instrumento de planificación sujeto de seguimiento</t>
  </si>
  <si>
    <t>Fórmula del Indicador</t>
  </si>
  <si>
    <t>Frecuencia de medición</t>
  </si>
  <si>
    <t xml:space="preserve">Objetivo/actividades/estrategias </t>
  </si>
  <si>
    <t>Indicador</t>
  </si>
  <si>
    <t>TRIM I</t>
  </si>
  <si>
    <t>TRIM II</t>
  </si>
  <si>
    <t>TRIM III</t>
  </si>
  <si>
    <t>TRIM IV</t>
  </si>
  <si>
    <t xml:space="preserve">SEGUIMIENTO A LA PLANEACIÓN ESTRATEGICA INSTITUCIONAL
</t>
  </si>
  <si>
    <t>Actualizacion: 25-05-2021</t>
  </si>
  <si>
    <t>Codigo: PE-PYM-REG-006</t>
  </si>
  <si>
    <t>Version: 02</t>
  </si>
  <si>
    <t>Meta</t>
  </si>
  <si>
    <t xml:space="preserve">Plan de tratamiento de riesgos </t>
  </si>
  <si>
    <t>Establecer los criterios institucionales que orienten al INFOTEP en la correcta identificación, análisis, valoración y administración de los riesgos relacionados con la seguridad de la información que pueden afectar los objetivos institucionales.</t>
  </si>
  <si>
    <t>Gestión del riesgo</t>
  </si>
  <si>
    <t xml:space="preserve">No riesgos gestionados /No riesgos identificados X 100 </t>
  </si>
  <si>
    <t>Trimestral</t>
  </si>
  <si>
    <t xml:space="preserve">Líder de seguridad digital: Jonathan Marin </t>
  </si>
  <si>
    <t xml:space="preserve">Plan de seguridad y privacidad de la información </t>
  </si>
  <si>
    <t>Brindar los lineamientos que deben seguir los funcionarios, colaboradores y terceros que permitan proteger la Información del INFOTEP, como parte del Modelo de Seguridad y Privacidad de la Información de la estrategia de Gobierno Digital.</t>
  </si>
  <si>
    <t>Implementación de MSPI</t>
  </si>
  <si>
    <t>No actividades ejecutadas /No actividades programadas X 100 (MSPI)</t>
  </si>
  <si>
    <t>Plan estratégico de tecnologías de la información -PETI</t>
  </si>
  <si>
    <t>Establecerán los lineamientos para Gestionar y administrar las tecnologías de información y comunicación (TIC) para apoyar el desarrollo de los procesos misionales, administrativos y requeridos por el Instituto Nacional de Formación Técnica Profesional - INFOTEP, para contribuir al logro de los objetivos y metas institucionales.</t>
  </si>
  <si>
    <t>Implementación del PETI</t>
  </si>
  <si>
    <t>No actividades implementadas/No actividades programadas X 100</t>
  </si>
  <si>
    <t>Jefe de Sistemas: Jordy Escalona</t>
  </si>
  <si>
    <t>Plan Anual de Adquisiciones</t>
  </si>
  <si>
    <t>Ejecución del plan anual de adquisiciones</t>
  </si>
  <si>
    <t>(No de acciones ejecutadas / No de acciones planificadas)*100</t>
  </si>
  <si>
    <t>Vicerrector Administrativo y Financiero: Marlon Mitchell</t>
  </si>
  <si>
    <t>Plan institucional de archivos -PINAR</t>
  </si>
  <si>
    <t>•	Elaborar, aprobar, implementar y realizar seguimiento al Programa específico de documentos esenciales.
•	Elaborar, aprobar, implementar y realizar seguimiento al Programa específico de Gestión de Documentos Electrónicos de Archivo y adquirir un sistema de información para la gestión documental.
•	Elaborar, aprobar, implementar y realizar seguimiento al Sistema Integrado de Conservación de Documentos.
•	Elaborar, aprobar e implementar el modelo de requisitos para la gestión de Documentos Electrónicos de Archivo.
•	Adquirir e implementar un aplicativo para la automatización del servicio de correspondencia (gestión de comunicaciones oficiales).
•	Elaborar, aprobar, implementar y realizar seguimiento al Programa específico de documentos especiales.
•	Organizar el 100% de los archivos de gestión del Instituto 2017-2019 (100 cajas aproximadamente). Coordinar y realizar el seguimiento al proceso de organización de archivos de gestión en las dependencias y áreas funcionales incluyendo la elaboración de los inventarios documentales.
•	Finalizar la elaboración del inventario documental del Archivo Central (400 cajas y 50 AZ). Producción documental 2004-2016.
•	Elaborar el manual o reglamento del servicio de correspondencia para la gestión de comunicaciones oficiales.
•	Elaborar, aprobar, convalidar e implementar las Tablas de Valoración Documental del FDA del Instituto.
•	Aplicar las disposiciones finales a series y subseries documentales, establecidas en las Tablas de Retención y las de Valoración Documental.
•	Elaborar el Banco terminológico de series y subseries documentales y las Tablas de control de acceso a los documentos de archivo.
•	Definir las características técnicas y modelos de las unidades de conservación (carpetas) para los archivos del INFOTEP.
•	Ajustar el instructivo para la organización de Archivos de Gestión y definir el manejo de la organización como procedimiento o como actividad transversal.
•	Definir las funciones archivísticas del Comité Institucional de Gestión y Desempeño y proyectar el acto administrativo correspondiente.
•	Elaborar, aprobar, incluir en el Plan institucional de capacitación e implementar el Programa específico de capacitación en gestión documental.
•	Elaborar, aprobar, implementar y realizar seguimiento a la política de reducción del uso del papel con sus indicadores para el seguimiento.
•	Estructurar, formular, aprobar e implementar los procedimientos correspondientes a las ocho operaciones de la gestión documental (planeación, producción, gestión y trámite, organización, transferencias, disposición final, valoración y preservación a largo plazo).
•	Elaborar e implementar los planes de transferencias documentales primarias y secundarias.</t>
  </si>
  <si>
    <t>Ejecución del PINAR</t>
  </si>
  <si>
    <t>Líder de Gestión Documental: Zoraida Vanegas</t>
  </si>
  <si>
    <t>Plan de Seguridad y Salud en el Trabajo</t>
  </si>
  <si>
    <t>Garantizar un ambiente de trabajo seguro y saludable en el Instituto Nacional de Formación Técnica Profesional – INFOTEP, a través de la identificación, evaluación y control de los riesgos, y el desarrollo de actividades de promoción, prevención, mejora continua y cumplimiento de la normatividad vigente en riesgos laborales.</t>
  </si>
  <si>
    <t>Porcentaje de Plan de Seguridad y Salud en el Trabajo</t>
  </si>
  <si>
    <t>Líder de SGSST: Jhinezka Davis</t>
  </si>
  <si>
    <t>Plan Anticorrupción y Atención al Ciudadano</t>
  </si>
  <si>
    <t>Porcentaje de cumplimiento del Plan Anticorrupción</t>
  </si>
  <si>
    <t>Jefe de control interno: Avelino Meza</t>
  </si>
  <si>
    <t>Plan estratégico de talento humano</t>
  </si>
  <si>
    <t>Alinear todos los componentes que integran la gestión del Talento Humano con los objetivos institucionales mediante acciones de mejoramiento continuo en el desarrollo, el reconocimiento, el bienestar y la motivación de los servidores del INFOTEP.</t>
  </si>
  <si>
    <t>implementación del plan</t>
  </si>
  <si>
    <t># actividades realizadas/# actividades programdas X 100</t>
  </si>
  <si>
    <t>Jefe de Talento Humano: Geraldine Gordon</t>
  </si>
  <si>
    <t xml:space="preserve">Plan institucional  de capacitación </t>
  </si>
  <si>
    <t>Desarrollar las capacidades, destrezas, habilidades, valores y competencias fundamentales de los servidores de INFOTEP, con miras a propiciar su eficacia personal, grupal y organizacional, contribuyendo al mejoramiento en la presentación de los servicios de la Institución.</t>
  </si>
  <si>
    <t>#capacitaciones realizadas/# capacitaciones programadas X 100</t>
  </si>
  <si>
    <t xml:space="preserve">Plan de incentivos institucionales </t>
  </si>
  <si>
    <t>Implementar un Sistema de Estímulos en INFOTEP que contribuya a motivar un desempeño eficaz y un alto grado de compromiso de los funcionarios, así como un adecuado clima organizacional.</t>
  </si>
  <si>
    <t xml:space="preserve"> incentivos otorgados</t>
  </si>
  <si>
    <t>% incentivos otorgados</t>
  </si>
  <si>
    <t>Plan de previsión de recursos humanos</t>
  </si>
  <si>
    <t>Lograr la articulación de estrategias para el cálculo, la metodología y la estimación del costo de los Recursos Humanos necesarios para el cubrimiento de necesidades del INFOTEP para la vigencia 2021.</t>
  </si>
  <si>
    <t>apropiación de recursos</t>
  </si>
  <si>
    <t>% apropiación de recursos</t>
  </si>
  <si>
    <t xml:space="preserve">Plan anual de vacantes </t>
  </si>
  <si>
    <t>provisión de cargos de carrera administrativa</t>
  </si>
  <si>
    <t>% provisión de cargos de carrera administrativa</t>
  </si>
  <si>
    <t>Se realiza back up diario y se gestionan los usuarios del aplicativo</t>
  </si>
  <si>
    <t>Se realiza plan de seguridad año 2021 y se diligenció el instrumento de evaluación del MSPI</t>
  </si>
  <si>
    <t>Se elaboró el documento para la transición de IP versión 4 a IP versión 6</t>
  </si>
  <si>
    <t xml:space="preserve">Se hizo mejor programación de la contratación, estableciendo metas mensuales de contratos </t>
  </si>
  <si>
    <t>Se hizo contratación para elaboración del inventario del archivo central
Se hizo contratación para la elaboración del inventario en estado natural de las TVD</t>
  </si>
  <si>
    <t>_Inicio de la actualización de  la Matriz de de peligros, y valoración de los riesgos. _Identificación y formulación las necesidades de capacitación, Inducción y entrenamiento en SGSST para su consolidación en el Plan Institucional de Capacitaciones.                        _Actualización el programa de inspección.                               _ Documentación de la  asignación de los recursos financieros, humanos, técnicos y de otra índole requeridos para la implementación, mantenimiento y continuidad del Sistema de Gestión de Seguridad y Salud en el Trabajo.                               _Asistencia reunión COPASST.                                _Realización capacitación al Comité Paritario de Seguridad y Salud en el Trabajo.                            _Asistencia a la reunión del Comité de Convivencia Laboral.                                _Realización de inducción y reinducción del SG-SST a funcionarios.                         _Actualización del  programa de estilo de vida saludable.                              _Registro certificado microbiológico de agua potable apto para consumo humano.                                   _Realización del protocolo infofit y enviado para proceso de aprobación</t>
  </si>
  <si>
    <t>Aplicación encuesta de clima organizacional</t>
  </si>
  <si>
    <t>Las capacitaciones fueron  ejecutadas en el tiempo establecido</t>
  </si>
  <si>
    <t xml:space="preserve">Se otorgan los incentivos descritos en el plan y se programan con antelación </t>
  </si>
  <si>
    <t>2 docentes a planta de personal en febrero de 2021</t>
  </si>
  <si>
    <t>Se inició el proceso en febrero de 2021</t>
  </si>
  <si>
    <t>No se presenta el reporte a la fecha de corte del seguimiento</t>
  </si>
  <si>
    <t xml:space="preserve">Backups y gestión de usuarios </t>
  </si>
  <si>
    <t>Plan de seguridad y autodiagnóstico</t>
  </si>
  <si>
    <t>Plan de transición de IP versión 4 a IP versión 6</t>
  </si>
  <si>
    <t xml:space="preserve">Cuadro contratacion a 31 de marzo y PAA </t>
  </si>
  <si>
    <t>Formato unico de inventario documental
Contrato para las TVD</t>
  </si>
  <si>
    <t>https://drive.google.com/drive/folders/1qoVIb3a_1O2S2zirQvOEVecUtLf5_LQb?usp=sharing</t>
  </si>
  <si>
    <t xml:space="preserve">Informe clima organizacional
</t>
  </si>
  <si>
    <t>Diplomado de Docencia Universitaria 
Curso de Inglés de la Planta.
Curso de MIPG y PND de las dos docentes nombradas.</t>
  </si>
  <si>
    <t>Mercado en Mr ahorro
Uso del gimnasio para funcionarios</t>
  </si>
  <si>
    <t xml:space="preserve">Resoluciones de nombramiento de 2 docentes </t>
  </si>
  <si>
    <t xml:space="preserve">El proceso ante la CNSC </t>
  </si>
  <si>
    <t>Planeación y mejoramiento</t>
  </si>
  <si>
    <t>Silvia Elena Montoya Duffis</t>
  </si>
  <si>
    <t>PORCENTAJE DE CUMPLIMIENTO DE METAS PARA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</si>
</sst>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b/>
      <sz val="11"/>
      <color theme="1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b/>
      <sz val="9"/>
      <color theme="0"/>
      <name val="Tahoma"/>
      <family val="2"/>
    </font>
    <font>
      <b/>
      <sz val="14"/>
      <name val="Tahoma"/>
      <family val="2"/>
    </font>
    <font>
      <sz val="11"/>
      <color indexed="8"/>
      <name val="Tahoma"/>
      <family val="2"/>
    </font>
    <font>
      <sz val="9"/>
      <name val="Tahoma"/>
      <family val="2"/>
    </font>
    <font>
      <u/>
      <sz val="9"/>
      <color theme="10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justify" vertical="center"/>
    </xf>
    <xf numFmtId="15" fontId="3" fillId="0" borderId="14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15" fontId="3" fillId="0" borderId="0" xfId="0" applyNumberFormat="1" applyFont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5" fontId="3" fillId="0" borderId="10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justify" vertical="center"/>
    </xf>
    <xf numFmtId="0" fontId="5" fillId="3" borderId="12" xfId="0" applyFont="1" applyFill="1" applyBorder="1" applyAlignment="1">
      <alignment horizontal="justify" vertical="center"/>
    </xf>
    <xf numFmtId="0" fontId="5" fillId="3" borderId="24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15" fontId="3" fillId="0" borderId="9" xfId="0" applyNumberFormat="1" applyFont="1" applyBorder="1" applyAlignment="1">
      <alignment horizontal="center" vertical="center"/>
    </xf>
    <xf numFmtId="0" fontId="3" fillId="0" borderId="0" xfId="0" applyFont="1" applyAlignment="1"/>
    <xf numFmtId="0" fontId="10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7" fillId="0" borderId="19" xfId="0" applyFont="1" applyBorder="1" applyAlignment="1">
      <alignment horizontal="justify" vertical="center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justify" vertical="center"/>
    </xf>
    <xf numFmtId="9" fontId="7" fillId="0" borderId="9" xfId="1" applyFont="1" applyBorder="1" applyAlignment="1">
      <alignment horizontal="center" vertical="center"/>
    </xf>
    <xf numFmtId="164" fontId="7" fillId="0" borderId="9" xfId="1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164" fontId="7" fillId="0" borderId="19" xfId="1" applyNumberFormat="1" applyFont="1" applyFill="1" applyBorder="1" applyAlignment="1">
      <alignment horizontal="center" vertical="center"/>
    </xf>
    <xf numFmtId="9" fontId="7" fillId="0" borderId="9" xfId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justify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justify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9" fontId="7" fillId="0" borderId="9" xfId="0" applyNumberFormat="1" applyFont="1" applyFill="1" applyBorder="1" applyAlignment="1">
      <alignment horizontal="center" vertical="center" wrapText="1"/>
    </xf>
    <xf numFmtId="9" fontId="7" fillId="0" borderId="19" xfId="0" applyNumberFormat="1" applyFont="1" applyFill="1" applyBorder="1" applyAlignment="1">
      <alignment horizontal="center" vertical="center" wrapText="1"/>
    </xf>
    <xf numFmtId="9" fontId="7" fillId="0" borderId="9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164" fontId="11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justify" vertical="center"/>
    </xf>
    <xf numFmtId="10" fontId="11" fillId="0" borderId="9" xfId="0" applyNumberFormat="1" applyFont="1" applyFill="1" applyBorder="1" applyAlignment="1">
      <alignment horizontal="center" vertical="center"/>
    </xf>
    <xf numFmtId="9" fontId="7" fillId="0" borderId="19" xfId="0" applyNumberFormat="1" applyFont="1" applyFill="1" applyBorder="1" applyAlignment="1">
      <alignment horizontal="center" vertical="center"/>
    </xf>
    <xf numFmtId="0" fontId="12" fillId="0" borderId="9" xfId="2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/>
    </xf>
    <xf numFmtId="164" fontId="7" fillId="0" borderId="9" xfId="1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9" xfId="0" applyFont="1" applyBorder="1" applyAlignment="1"/>
    <xf numFmtId="0" fontId="7" fillId="0" borderId="9" xfId="0" applyFont="1" applyBorder="1" applyAlignment="1"/>
    <xf numFmtId="164" fontId="7" fillId="0" borderId="19" xfId="1" applyNumberFormat="1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9" fontId="7" fillId="0" borderId="22" xfId="1" applyFont="1" applyBorder="1" applyAlignment="1">
      <alignment horizontal="center" vertical="center"/>
    </xf>
    <xf numFmtId="164" fontId="7" fillId="0" borderId="22" xfId="1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164" fontId="7" fillId="0" borderId="21" xfId="1" applyNumberFormat="1" applyFont="1" applyFill="1" applyBorder="1" applyAlignment="1">
      <alignment horizontal="center" vertical="center" wrapText="1"/>
    </xf>
    <xf numFmtId="164" fontId="7" fillId="0" borderId="22" xfId="1" applyNumberFormat="1" applyFont="1" applyFill="1" applyBorder="1" applyAlignment="1">
      <alignment horizontal="center" vertical="center"/>
    </xf>
    <xf numFmtId="9" fontId="7" fillId="0" borderId="22" xfId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9" fontId="13" fillId="0" borderId="0" xfId="0" applyNumberFormat="1" applyFont="1" applyAlignment="1">
      <alignment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1</xdr:row>
      <xdr:rowOff>28575</xdr:rowOff>
    </xdr:from>
    <xdr:to>
      <xdr:col>2</xdr:col>
      <xdr:colOff>9525</xdr:colOff>
      <xdr:row>3</xdr:row>
      <xdr:rowOff>276225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52796B6-C075-481C-AC96-747B488A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28600"/>
          <a:ext cx="27241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qoVIb3a_1O2S2zirQvOEVecUtLf5_LQb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7E1A-2D2B-477F-84E5-BA54339C477D}">
  <dimension ref="A1:S32"/>
  <sheetViews>
    <sheetView tabSelected="1" topLeftCell="A22" workbookViewId="0">
      <selection activeCell="K31" sqref="K31"/>
    </sheetView>
  </sheetViews>
  <sheetFormatPr baseColWidth="10" defaultRowHeight="14.25" x14ac:dyDescent="0.2"/>
  <cols>
    <col min="1" max="3" width="32.42578125" style="61" customWidth="1"/>
    <col min="4" max="4" width="16.7109375" style="61" customWidth="1"/>
    <col min="5" max="6" width="11.42578125" style="61"/>
    <col min="7" max="7" width="8.5703125" style="61" customWidth="1"/>
    <col min="8" max="10" width="7.140625" style="61" customWidth="1"/>
    <col min="11" max="11" width="15.85546875" style="61" customWidth="1"/>
    <col min="12" max="12" width="11.140625" style="61" customWidth="1"/>
    <col min="13" max="15" width="7.140625" style="61" hidden="1" customWidth="1"/>
    <col min="16" max="19" width="18.7109375" style="61" customWidth="1"/>
    <col min="20" max="16384" width="11.42578125" style="61"/>
  </cols>
  <sheetData>
    <row r="1" spans="1:19" ht="15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9.25" customHeight="1" thickBot="1" x14ac:dyDescent="0.25">
      <c r="A2" s="19"/>
      <c r="B2" s="20"/>
      <c r="C2" s="21"/>
      <c r="D2" s="34" t="s">
        <v>23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40" t="s">
        <v>25</v>
      </c>
      <c r="P2" s="41"/>
      <c r="Q2" s="42"/>
      <c r="R2" s="62"/>
      <c r="S2" s="1"/>
    </row>
    <row r="3" spans="1:19" ht="29.25" customHeight="1" thickBot="1" x14ac:dyDescent="0.25">
      <c r="A3" s="22"/>
      <c r="B3" s="23"/>
      <c r="C3" s="24"/>
      <c r="D3" s="36"/>
      <c r="E3" s="37"/>
      <c r="F3" s="37"/>
      <c r="G3" s="37"/>
      <c r="H3" s="37"/>
      <c r="I3" s="37"/>
      <c r="J3" s="37"/>
      <c r="K3" s="37"/>
      <c r="L3" s="37"/>
      <c r="M3" s="37"/>
      <c r="N3" s="37"/>
      <c r="O3" s="40" t="s">
        <v>26</v>
      </c>
      <c r="P3" s="41"/>
      <c r="Q3" s="42"/>
      <c r="R3" s="62"/>
      <c r="S3" s="1"/>
    </row>
    <row r="4" spans="1:19" ht="29.25" customHeight="1" thickBot="1" x14ac:dyDescent="0.25">
      <c r="A4" s="25"/>
      <c r="B4" s="26"/>
      <c r="C4" s="27"/>
      <c r="D4" s="38"/>
      <c r="E4" s="39"/>
      <c r="F4" s="39"/>
      <c r="G4" s="39"/>
      <c r="H4" s="39"/>
      <c r="I4" s="39"/>
      <c r="J4" s="39"/>
      <c r="K4" s="39"/>
      <c r="L4" s="39"/>
      <c r="M4" s="39"/>
      <c r="N4" s="39"/>
      <c r="O4" s="43" t="s">
        <v>24</v>
      </c>
      <c r="P4" s="44"/>
      <c r="Q4" s="45"/>
      <c r="R4" s="62"/>
      <c r="S4" s="1"/>
    </row>
    <row r="5" spans="1:1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x14ac:dyDescent="0.2">
      <c r="A7" s="48" t="s">
        <v>0</v>
      </c>
      <c r="B7" s="49"/>
      <c r="C7" s="28" t="s">
        <v>100</v>
      </c>
      <c r="D7" s="29"/>
      <c r="E7" s="29"/>
      <c r="F7" s="29"/>
      <c r="G7" s="30"/>
      <c r="H7" s="13"/>
      <c r="I7" s="13"/>
      <c r="J7" s="13"/>
      <c r="K7" s="2"/>
      <c r="L7" s="2"/>
      <c r="M7" s="2"/>
      <c r="N7" s="2"/>
      <c r="O7" s="2"/>
      <c r="P7" s="2"/>
      <c r="Q7" s="2"/>
      <c r="R7" s="2"/>
      <c r="S7" s="2"/>
    </row>
    <row r="8" spans="1:19" x14ac:dyDescent="0.2">
      <c r="A8" s="48" t="s">
        <v>1</v>
      </c>
      <c r="B8" s="49"/>
      <c r="C8" s="28" t="s">
        <v>101</v>
      </c>
      <c r="D8" s="29"/>
      <c r="E8" s="29"/>
      <c r="F8" s="29"/>
      <c r="G8" s="30"/>
      <c r="H8" s="13"/>
      <c r="I8" s="13"/>
      <c r="J8" s="13"/>
      <c r="K8" s="2"/>
      <c r="L8" s="2"/>
      <c r="M8" s="2"/>
      <c r="N8" s="2"/>
      <c r="O8" s="2"/>
      <c r="P8" s="2"/>
      <c r="Q8" s="2"/>
      <c r="R8" s="2"/>
      <c r="S8" s="2"/>
    </row>
    <row r="9" spans="1:19" x14ac:dyDescent="0.2">
      <c r="A9" s="48" t="s">
        <v>2</v>
      </c>
      <c r="B9" s="49"/>
      <c r="C9" s="31">
        <v>44340</v>
      </c>
      <c r="D9" s="29"/>
      <c r="E9" s="29"/>
      <c r="F9" s="29"/>
      <c r="G9" s="30"/>
      <c r="H9" s="13"/>
      <c r="I9" s="13"/>
      <c r="J9" s="13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">
      <c r="A10" s="50" t="s">
        <v>3</v>
      </c>
      <c r="B10" s="51"/>
      <c r="C10" s="32" t="s">
        <v>4</v>
      </c>
      <c r="D10" s="3">
        <v>44197</v>
      </c>
      <c r="E10" s="32" t="s">
        <v>5</v>
      </c>
      <c r="F10" s="60">
        <v>44286</v>
      </c>
      <c r="G10" s="56"/>
      <c r="H10" s="9"/>
      <c r="I10" s="9"/>
      <c r="J10" s="9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">
      <c r="A11" s="52"/>
      <c r="B11" s="53"/>
      <c r="C11" s="33"/>
      <c r="D11" s="11" t="s">
        <v>6</v>
      </c>
      <c r="E11" s="33"/>
      <c r="F11" s="56" t="s">
        <v>6</v>
      </c>
      <c r="G11" s="56"/>
      <c r="H11" s="13"/>
      <c r="I11" s="13"/>
      <c r="J11" s="13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">
      <c r="A12" s="4"/>
      <c r="B12" s="4"/>
      <c r="C12" s="5"/>
      <c r="D12" s="4"/>
      <c r="E12" s="5"/>
      <c r="F12" s="5"/>
      <c r="G12" s="4"/>
      <c r="H12" s="4"/>
      <c r="I12" s="4"/>
      <c r="J12" s="4"/>
      <c r="K12" s="4"/>
      <c r="L12" s="4"/>
      <c r="M12" s="4"/>
      <c r="N12" s="4"/>
      <c r="O12" s="4"/>
      <c r="P12" s="4"/>
      <c r="R12" s="4"/>
      <c r="S12" s="4"/>
    </row>
    <row r="13" spans="1:19" ht="15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S13" s="2"/>
    </row>
    <row r="14" spans="1:19" s="63" customFormat="1" ht="41.25" customHeight="1" x14ac:dyDescent="0.2">
      <c r="A14" s="58" t="s">
        <v>14</v>
      </c>
      <c r="B14" s="15" t="s">
        <v>17</v>
      </c>
      <c r="C14" s="15" t="s">
        <v>18</v>
      </c>
      <c r="D14" s="15" t="s">
        <v>15</v>
      </c>
      <c r="E14" s="15" t="s">
        <v>16</v>
      </c>
      <c r="F14" s="15" t="s">
        <v>7</v>
      </c>
      <c r="G14" s="15"/>
      <c r="H14" s="15"/>
      <c r="I14" s="15"/>
      <c r="J14" s="15"/>
      <c r="K14" s="17" t="s">
        <v>8</v>
      </c>
      <c r="L14" s="54" t="s">
        <v>9</v>
      </c>
      <c r="M14" s="55"/>
      <c r="N14" s="55"/>
      <c r="O14" s="55"/>
      <c r="P14" s="55" t="s">
        <v>10</v>
      </c>
      <c r="Q14" s="55" t="s">
        <v>13</v>
      </c>
      <c r="R14" s="55" t="s">
        <v>11</v>
      </c>
      <c r="S14" s="46" t="s">
        <v>12</v>
      </c>
    </row>
    <row r="15" spans="1:19" s="63" customFormat="1" ht="41.25" customHeight="1" x14ac:dyDescent="0.2">
      <c r="A15" s="59"/>
      <c r="B15" s="16"/>
      <c r="C15" s="16"/>
      <c r="D15" s="16"/>
      <c r="E15" s="16"/>
      <c r="F15" s="12" t="s">
        <v>27</v>
      </c>
      <c r="G15" s="12" t="s">
        <v>19</v>
      </c>
      <c r="H15" s="12" t="s">
        <v>20</v>
      </c>
      <c r="I15" s="12" t="s">
        <v>21</v>
      </c>
      <c r="J15" s="12" t="s">
        <v>22</v>
      </c>
      <c r="K15" s="18"/>
      <c r="L15" s="10" t="s">
        <v>19</v>
      </c>
      <c r="M15" s="14" t="s">
        <v>20</v>
      </c>
      <c r="N15" s="14" t="s">
        <v>21</v>
      </c>
      <c r="O15" s="14" t="s">
        <v>22</v>
      </c>
      <c r="P15" s="57"/>
      <c r="Q15" s="57"/>
      <c r="R15" s="57"/>
      <c r="S15" s="47"/>
    </row>
    <row r="16" spans="1:19" ht="78.75" x14ac:dyDescent="0.2">
      <c r="A16" s="64" t="s">
        <v>28</v>
      </c>
      <c r="B16" s="65" t="s">
        <v>29</v>
      </c>
      <c r="C16" s="66" t="s">
        <v>30</v>
      </c>
      <c r="D16" s="67" t="s">
        <v>31</v>
      </c>
      <c r="E16" s="66" t="s">
        <v>32</v>
      </c>
      <c r="F16" s="68">
        <v>0.5</v>
      </c>
      <c r="G16" s="69">
        <v>0.125</v>
      </c>
      <c r="H16" s="69">
        <f>G16+G16</f>
        <v>0.25</v>
      </c>
      <c r="I16" s="69">
        <f>H16+G16</f>
        <v>0.375</v>
      </c>
      <c r="J16" s="69">
        <f>I16+G16</f>
        <v>0.5</v>
      </c>
      <c r="K16" s="70" t="s">
        <v>33</v>
      </c>
      <c r="L16" s="71">
        <v>0.125</v>
      </c>
      <c r="M16" s="69"/>
      <c r="N16" s="69"/>
      <c r="O16" s="69"/>
      <c r="P16" s="72">
        <f>L16/G16</f>
        <v>1</v>
      </c>
      <c r="Q16" s="73" t="s">
        <v>77</v>
      </c>
      <c r="R16" s="74" t="s">
        <v>89</v>
      </c>
      <c r="S16" s="75"/>
    </row>
    <row r="17" spans="1:19" ht="78.75" x14ac:dyDescent="0.2">
      <c r="A17" s="64" t="s">
        <v>34</v>
      </c>
      <c r="B17" s="65" t="s">
        <v>35</v>
      </c>
      <c r="C17" s="76" t="s">
        <v>36</v>
      </c>
      <c r="D17" s="67" t="s">
        <v>37</v>
      </c>
      <c r="E17" s="66" t="s">
        <v>32</v>
      </c>
      <c r="F17" s="68">
        <v>0.5</v>
      </c>
      <c r="G17" s="69">
        <v>0.125</v>
      </c>
      <c r="H17" s="69">
        <f>G17+G17</f>
        <v>0.25</v>
      </c>
      <c r="I17" s="69">
        <f>H17+G17</f>
        <v>0.375</v>
      </c>
      <c r="J17" s="69">
        <f>I17+G17</f>
        <v>0.5</v>
      </c>
      <c r="K17" s="70" t="s">
        <v>33</v>
      </c>
      <c r="L17" s="71">
        <v>0.125</v>
      </c>
      <c r="M17" s="69"/>
      <c r="N17" s="69"/>
      <c r="O17" s="69"/>
      <c r="P17" s="72">
        <f t="shared" ref="P17:P21" si="0">L17/G17</f>
        <v>1</v>
      </c>
      <c r="Q17" s="73" t="s">
        <v>78</v>
      </c>
      <c r="R17" s="74" t="s">
        <v>90</v>
      </c>
      <c r="S17" s="75"/>
    </row>
    <row r="18" spans="1:19" ht="101.25" x14ac:dyDescent="0.2">
      <c r="A18" s="64" t="s">
        <v>38</v>
      </c>
      <c r="B18" s="65" t="s">
        <v>39</v>
      </c>
      <c r="C18" s="66" t="s">
        <v>40</v>
      </c>
      <c r="D18" s="67" t="s">
        <v>41</v>
      </c>
      <c r="E18" s="66" t="s">
        <v>32</v>
      </c>
      <c r="F18" s="68">
        <v>0.5</v>
      </c>
      <c r="G18" s="69">
        <v>0.125</v>
      </c>
      <c r="H18" s="69">
        <f>G18+G18</f>
        <v>0.25</v>
      </c>
      <c r="I18" s="69">
        <f>H18+G18</f>
        <v>0.375</v>
      </c>
      <c r="J18" s="69">
        <f>I18+G18</f>
        <v>0.5</v>
      </c>
      <c r="K18" s="70" t="s">
        <v>42</v>
      </c>
      <c r="L18" s="71">
        <v>0.125</v>
      </c>
      <c r="M18" s="69"/>
      <c r="N18" s="69"/>
      <c r="O18" s="69"/>
      <c r="P18" s="72">
        <f t="shared" si="0"/>
        <v>1</v>
      </c>
      <c r="Q18" s="73" t="s">
        <v>79</v>
      </c>
      <c r="R18" s="76" t="s">
        <v>91</v>
      </c>
      <c r="S18" s="75"/>
    </row>
    <row r="19" spans="1:19" ht="67.5" x14ac:dyDescent="0.2">
      <c r="A19" s="77" t="s">
        <v>43</v>
      </c>
      <c r="B19" s="65"/>
      <c r="C19" s="76" t="s">
        <v>44</v>
      </c>
      <c r="D19" s="76" t="s">
        <v>45</v>
      </c>
      <c r="E19" s="66" t="s">
        <v>32</v>
      </c>
      <c r="F19" s="68">
        <v>0.8</v>
      </c>
      <c r="G19" s="78">
        <v>0.2</v>
      </c>
      <c r="H19" s="78">
        <v>0.4</v>
      </c>
      <c r="I19" s="78">
        <v>0.6</v>
      </c>
      <c r="J19" s="78">
        <v>0.8</v>
      </c>
      <c r="K19" s="70" t="s">
        <v>46</v>
      </c>
      <c r="L19" s="79">
        <v>0.28000000000000003</v>
      </c>
      <c r="M19" s="80"/>
      <c r="N19" s="80"/>
      <c r="O19" s="80"/>
      <c r="P19" s="72">
        <f t="shared" si="0"/>
        <v>1.4000000000000001</v>
      </c>
      <c r="Q19" s="73" t="s">
        <v>80</v>
      </c>
      <c r="R19" s="74" t="s">
        <v>92</v>
      </c>
      <c r="S19" s="75"/>
    </row>
    <row r="20" spans="1:19" ht="409.5" x14ac:dyDescent="0.2">
      <c r="A20" s="81" t="s">
        <v>47</v>
      </c>
      <c r="B20" s="65" t="s">
        <v>48</v>
      </c>
      <c r="C20" s="76" t="s">
        <v>49</v>
      </c>
      <c r="D20" s="76" t="s">
        <v>45</v>
      </c>
      <c r="E20" s="66" t="s">
        <v>32</v>
      </c>
      <c r="F20" s="68">
        <v>0.5</v>
      </c>
      <c r="G20" s="82">
        <v>0.125</v>
      </c>
      <c r="H20" s="69">
        <f>G20+G20</f>
        <v>0.25</v>
      </c>
      <c r="I20" s="69">
        <f>H20+G20</f>
        <v>0.375</v>
      </c>
      <c r="J20" s="69">
        <f>I20+G20</f>
        <v>0.5</v>
      </c>
      <c r="K20" s="70" t="s">
        <v>50</v>
      </c>
      <c r="L20" s="79">
        <v>0.05</v>
      </c>
      <c r="M20" s="80"/>
      <c r="N20" s="80"/>
      <c r="O20" s="80"/>
      <c r="P20" s="72">
        <f t="shared" si="0"/>
        <v>0.4</v>
      </c>
      <c r="Q20" s="73" t="s">
        <v>81</v>
      </c>
      <c r="R20" s="74" t="s">
        <v>93</v>
      </c>
      <c r="S20" s="75"/>
    </row>
    <row r="21" spans="1:19" ht="409.5" x14ac:dyDescent="0.2">
      <c r="A21" s="81" t="s">
        <v>51</v>
      </c>
      <c r="B21" s="65" t="s">
        <v>52</v>
      </c>
      <c r="C21" s="83" t="s">
        <v>53</v>
      </c>
      <c r="D21" s="76" t="s">
        <v>45</v>
      </c>
      <c r="E21" s="66" t="s">
        <v>32</v>
      </c>
      <c r="F21" s="68">
        <v>0.85</v>
      </c>
      <c r="G21" s="84">
        <v>0.21249999999999999</v>
      </c>
      <c r="H21" s="84">
        <f>G21+21.25%</f>
        <v>0.42499999999999999</v>
      </c>
      <c r="I21" s="84">
        <f>H21+G21</f>
        <v>0.63749999999999996</v>
      </c>
      <c r="J21" s="84">
        <f>I21+G21</f>
        <v>0.85</v>
      </c>
      <c r="K21" s="70" t="s">
        <v>54</v>
      </c>
      <c r="L21" s="85">
        <v>0.16</v>
      </c>
      <c r="M21" s="80"/>
      <c r="N21" s="80"/>
      <c r="O21" s="80"/>
      <c r="P21" s="72">
        <f t="shared" si="0"/>
        <v>0.75294117647058822</v>
      </c>
      <c r="Q21" s="74" t="s">
        <v>82</v>
      </c>
      <c r="R21" s="86" t="s">
        <v>94</v>
      </c>
      <c r="S21" s="87"/>
    </row>
    <row r="22" spans="1:19" ht="45" x14ac:dyDescent="0.2">
      <c r="A22" s="88" t="s">
        <v>55</v>
      </c>
      <c r="B22" s="89"/>
      <c r="C22" s="74" t="s">
        <v>56</v>
      </c>
      <c r="D22" s="74" t="s">
        <v>45</v>
      </c>
      <c r="E22" s="90" t="s">
        <v>32</v>
      </c>
      <c r="F22" s="72">
        <v>0.7</v>
      </c>
      <c r="G22" s="91">
        <v>0.17499999999999999</v>
      </c>
      <c r="H22" s="91">
        <f>G22+G22</f>
        <v>0.35</v>
      </c>
      <c r="I22" s="91">
        <f>H22+G22</f>
        <v>0.52499999999999991</v>
      </c>
      <c r="J22" s="91">
        <f>I22+G22</f>
        <v>0.7</v>
      </c>
      <c r="K22" s="92" t="s">
        <v>57</v>
      </c>
      <c r="L22" s="93"/>
      <c r="M22" s="94"/>
      <c r="N22" s="94"/>
      <c r="O22" s="94"/>
      <c r="P22" s="94"/>
      <c r="Q22" s="74" t="s">
        <v>88</v>
      </c>
      <c r="R22" s="94"/>
      <c r="S22" s="87"/>
    </row>
    <row r="23" spans="1:19" ht="90" x14ac:dyDescent="0.2">
      <c r="A23" s="81" t="s">
        <v>58</v>
      </c>
      <c r="B23" s="65" t="s">
        <v>59</v>
      </c>
      <c r="C23" s="74" t="s">
        <v>60</v>
      </c>
      <c r="D23" s="74" t="s">
        <v>61</v>
      </c>
      <c r="E23" s="66" t="s">
        <v>32</v>
      </c>
      <c r="F23" s="68">
        <v>0.7</v>
      </c>
      <c r="G23" s="91">
        <v>0.17499999999999999</v>
      </c>
      <c r="H23" s="91">
        <f t="shared" ref="H23:H27" si="1">G23+G23</f>
        <v>0.35</v>
      </c>
      <c r="I23" s="91">
        <f t="shared" ref="I23:I27" si="2">H23+G23</f>
        <v>0.52499999999999991</v>
      </c>
      <c r="J23" s="91">
        <f t="shared" ref="J23:J27" si="3">I23+G23</f>
        <v>0.7</v>
      </c>
      <c r="K23" s="92" t="s">
        <v>62</v>
      </c>
      <c r="L23" s="95">
        <v>0.17499999999999999</v>
      </c>
      <c r="M23" s="69"/>
      <c r="N23" s="69"/>
      <c r="O23" s="69"/>
      <c r="P23" s="72">
        <f>L23/G22</f>
        <v>1</v>
      </c>
      <c r="Q23" s="74" t="s">
        <v>83</v>
      </c>
      <c r="R23" s="74" t="s">
        <v>95</v>
      </c>
      <c r="S23" s="87"/>
    </row>
    <row r="24" spans="1:19" ht="101.25" x14ac:dyDescent="0.2">
      <c r="A24" s="81" t="s">
        <v>63</v>
      </c>
      <c r="B24" s="65" t="s">
        <v>64</v>
      </c>
      <c r="C24" s="74" t="s">
        <v>60</v>
      </c>
      <c r="D24" s="74" t="s">
        <v>65</v>
      </c>
      <c r="E24" s="66" t="s">
        <v>32</v>
      </c>
      <c r="F24" s="68">
        <v>0.7</v>
      </c>
      <c r="G24" s="91">
        <v>0.17499999999999999</v>
      </c>
      <c r="H24" s="91">
        <f t="shared" si="1"/>
        <v>0.35</v>
      </c>
      <c r="I24" s="91">
        <f t="shared" si="2"/>
        <v>0.52499999999999991</v>
      </c>
      <c r="J24" s="91">
        <f t="shared" si="3"/>
        <v>0.7</v>
      </c>
      <c r="K24" s="92" t="s">
        <v>62</v>
      </c>
      <c r="L24" s="95">
        <f>AVERAGE(L25:L27)</f>
        <v>0.16666666666666666</v>
      </c>
      <c r="M24" s="69"/>
      <c r="N24" s="69"/>
      <c r="O24" s="69"/>
      <c r="P24" s="72">
        <f>L24/G23</f>
        <v>0.95238095238095244</v>
      </c>
      <c r="Q24" s="74" t="s">
        <v>84</v>
      </c>
      <c r="R24" s="73" t="s">
        <v>96</v>
      </c>
      <c r="S24" s="87"/>
    </row>
    <row r="25" spans="1:19" ht="67.5" x14ac:dyDescent="0.2">
      <c r="A25" s="81" t="s">
        <v>66</v>
      </c>
      <c r="B25" s="65" t="s">
        <v>67</v>
      </c>
      <c r="C25" s="74" t="s">
        <v>68</v>
      </c>
      <c r="D25" s="74" t="s">
        <v>69</v>
      </c>
      <c r="E25" s="66" t="s">
        <v>32</v>
      </c>
      <c r="F25" s="68">
        <v>0.7</v>
      </c>
      <c r="G25" s="91">
        <v>0.17499999999999999</v>
      </c>
      <c r="H25" s="91">
        <f t="shared" si="1"/>
        <v>0.35</v>
      </c>
      <c r="I25" s="91">
        <f t="shared" si="2"/>
        <v>0.52499999999999991</v>
      </c>
      <c r="J25" s="91">
        <f t="shared" si="3"/>
        <v>0.7</v>
      </c>
      <c r="K25" s="92" t="s">
        <v>62</v>
      </c>
      <c r="L25" s="95">
        <v>0.15</v>
      </c>
      <c r="M25" s="69"/>
      <c r="N25" s="69"/>
      <c r="O25" s="69"/>
      <c r="P25" s="72">
        <f>L25/G24</f>
        <v>0.85714285714285721</v>
      </c>
      <c r="Q25" s="74" t="s">
        <v>85</v>
      </c>
      <c r="R25" s="74" t="s">
        <v>97</v>
      </c>
      <c r="S25" s="87"/>
    </row>
    <row r="26" spans="1:19" ht="67.5" x14ac:dyDescent="0.2">
      <c r="A26" s="81" t="s">
        <v>70</v>
      </c>
      <c r="B26" s="65" t="s">
        <v>71</v>
      </c>
      <c r="C26" s="74" t="s">
        <v>72</v>
      </c>
      <c r="D26" s="74" t="s">
        <v>73</v>
      </c>
      <c r="E26" s="66" t="s">
        <v>32</v>
      </c>
      <c r="F26" s="68">
        <v>0.7</v>
      </c>
      <c r="G26" s="91">
        <v>0.17499999999999999</v>
      </c>
      <c r="H26" s="91">
        <f t="shared" si="1"/>
        <v>0.35</v>
      </c>
      <c r="I26" s="91">
        <f t="shared" si="2"/>
        <v>0.52499999999999991</v>
      </c>
      <c r="J26" s="91">
        <f t="shared" si="3"/>
        <v>0.7</v>
      </c>
      <c r="K26" s="92" t="s">
        <v>62</v>
      </c>
      <c r="L26" s="95">
        <v>0.17499999999999999</v>
      </c>
      <c r="M26" s="69"/>
      <c r="N26" s="69"/>
      <c r="O26" s="69"/>
      <c r="P26" s="72">
        <f>L26/G25</f>
        <v>1</v>
      </c>
      <c r="Q26" s="74" t="s">
        <v>86</v>
      </c>
      <c r="R26" s="74" t="s">
        <v>98</v>
      </c>
      <c r="S26" s="87"/>
    </row>
    <row r="27" spans="1:19" ht="34.5" thickBot="1" x14ac:dyDescent="0.25">
      <c r="A27" s="96" t="s">
        <v>74</v>
      </c>
      <c r="B27" s="97"/>
      <c r="C27" s="98" t="s">
        <v>75</v>
      </c>
      <c r="D27" s="98" t="s">
        <v>76</v>
      </c>
      <c r="E27" s="99" t="s">
        <v>32</v>
      </c>
      <c r="F27" s="100">
        <v>0.7</v>
      </c>
      <c r="G27" s="101">
        <v>0.17499999999999999</v>
      </c>
      <c r="H27" s="101">
        <f t="shared" si="1"/>
        <v>0.35</v>
      </c>
      <c r="I27" s="101">
        <f t="shared" si="2"/>
        <v>0.52499999999999991</v>
      </c>
      <c r="J27" s="101">
        <f t="shared" si="3"/>
        <v>0.7</v>
      </c>
      <c r="K27" s="102" t="s">
        <v>62</v>
      </c>
      <c r="L27" s="103">
        <v>0.17499999999999999</v>
      </c>
      <c r="M27" s="104"/>
      <c r="N27" s="104"/>
      <c r="O27" s="104"/>
      <c r="P27" s="105">
        <f>L27/G26</f>
        <v>1</v>
      </c>
      <c r="Q27" s="98" t="s">
        <v>87</v>
      </c>
      <c r="R27" s="98" t="s">
        <v>99</v>
      </c>
      <c r="S27" s="106"/>
    </row>
    <row r="28" spans="1:19" ht="54.75" customHeight="1" x14ac:dyDescent="0.2">
      <c r="A28" s="2"/>
      <c r="B28" s="2"/>
      <c r="C28" s="2"/>
      <c r="D28" s="13"/>
      <c r="E28" s="13"/>
      <c r="F28" s="13"/>
      <c r="G28" s="6"/>
      <c r="H28" s="6"/>
      <c r="I28" s="6"/>
      <c r="J28" s="6"/>
      <c r="K28" s="107" t="s">
        <v>102</v>
      </c>
      <c r="L28" s="107"/>
      <c r="M28" s="108"/>
      <c r="N28" s="108"/>
      <c r="O28" s="108"/>
      <c r="P28" s="109">
        <f>AVERAGE(P16:P27)</f>
        <v>0.94204227145403618</v>
      </c>
      <c r="Q28" s="13"/>
      <c r="R28" s="13"/>
      <c r="S28" s="13"/>
    </row>
    <row r="29" spans="1:19" x14ac:dyDescent="0.2">
      <c r="A29" s="7"/>
      <c r="B29" s="7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">
      <c r="A30" s="8"/>
      <c r="B30" s="8"/>
      <c r="C30" s="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">
      <c r="A31" s="8"/>
      <c r="B31" s="8"/>
      <c r="C31" s="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">
      <c r="A32" s="8"/>
      <c r="B32" s="8"/>
      <c r="C32" s="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</sheetData>
  <mergeCells count="29">
    <mergeCell ref="K28:L28"/>
    <mergeCell ref="O2:Q2"/>
    <mergeCell ref="O3:Q3"/>
    <mergeCell ref="O4:Q4"/>
    <mergeCell ref="S14:S15"/>
    <mergeCell ref="A7:B7"/>
    <mergeCell ref="A8:B8"/>
    <mergeCell ref="A9:B9"/>
    <mergeCell ref="A10:B11"/>
    <mergeCell ref="L14:O14"/>
    <mergeCell ref="F11:G11"/>
    <mergeCell ref="F10:G10"/>
    <mergeCell ref="P14:P15"/>
    <mergeCell ref="Q14:Q15"/>
    <mergeCell ref="R14:R15"/>
    <mergeCell ref="A14:A15"/>
    <mergeCell ref="E14:E15"/>
    <mergeCell ref="A2:C4"/>
    <mergeCell ref="C7:G7"/>
    <mergeCell ref="C8:G8"/>
    <mergeCell ref="C9:G9"/>
    <mergeCell ref="C10:C11"/>
    <mergeCell ref="E10:E11"/>
    <mergeCell ref="D2:N4"/>
    <mergeCell ref="B14:B15"/>
    <mergeCell ref="C14:C15"/>
    <mergeCell ref="D14:D15"/>
    <mergeCell ref="F14:J14"/>
    <mergeCell ref="K14:K15"/>
  </mergeCells>
  <hyperlinks>
    <hyperlink ref="R21" r:id="rId1" xr:uid="{DAD68846-4CD6-4E41-83EE-57FC0A024681}"/>
  </hyperlinks>
  <pageMargins left="0.7" right="0.7" top="0.75" bottom="0.75" header="0.3" footer="0.3"/>
  <pageSetup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PLANEACIÓN</cp:lastModifiedBy>
  <dcterms:created xsi:type="dcterms:W3CDTF">2021-05-24T23:54:15Z</dcterms:created>
  <dcterms:modified xsi:type="dcterms:W3CDTF">2021-08-09T19:59:09Z</dcterms:modified>
</cp:coreProperties>
</file>