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OL INTERNO\Desktop\SEGUIMIENTO RIESGO DE CORRUPCION 2025\TERCER SEGUIMIENTO OCTUBRE -DICIEMBRE 2025\"/>
    </mc:Choice>
  </mc:AlternateContent>
  <bookViews>
    <workbookView xWindow="0" yWindow="0" windowWidth="28800" windowHeight="11910" activeTab="5"/>
  </bookViews>
  <sheets>
    <sheet name="II SEGUI RIESGO CORRP." sheetId="2" r:id="rId1"/>
    <sheet name="II seguim." sheetId="4" r:id="rId2"/>
    <sheet name="II SEGUIM. MAPAS DE CALOR" sheetId="5" r:id="rId3"/>
    <sheet name="III SEGUIM. RIESG. CORRUP." sheetId="6" r:id="rId4"/>
    <sheet name="III SEGUIM." sheetId="7" r:id="rId5"/>
    <sheet name="III SEGUIM. MAPA DE CALOR" sheetId="8" r:id="rId6"/>
  </sheets>
  <externalReferences>
    <externalReference r:id="rId7"/>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H23" i="6" l="1"/>
  <c r="AZ23" i="6"/>
  <c r="AV23" i="6"/>
  <c r="AL23" i="6"/>
  <c r="AI23" i="6"/>
  <c r="AJ23" i="6" s="1"/>
  <c r="BH22" i="6"/>
  <c r="AV22" i="6"/>
  <c r="AL22" i="6"/>
  <c r="AI22" i="6"/>
  <c r="BH21" i="6"/>
  <c r="AV21" i="6"/>
  <c r="AL21" i="6"/>
  <c r="AI21" i="6"/>
  <c r="BH20" i="6"/>
  <c r="AV20" i="6"/>
  <c r="AL20" i="6"/>
  <c r="AI20" i="6"/>
  <c r="BH19" i="6"/>
  <c r="AV19" i="6"/>
  <c r="AL19" i="6"/>
  <c r="AI19" i="6"/>
  <c r="BH18" i="6"/>
  <c r="AV18" i="6"/>
  <c r="AL18" i="6"/>
  <c r="AI18" i="6"/>
  <c r="BH17" i="6"/>
  <c r="AV17" i="6"/>
  <c r="AL17" i="6"/>
  <c r="AI17" i="6"/>
  <c r="BH16" i="6"/>
  <c r="AV16" i="6"/>
  <c r="AL16" i="6"/>
  <c r="AI16" i="6"/>
  <c r="BH15" i="6"/>
  <c r="AZ15" i="6"/>
  <c r="AV15" i="6"/>
  <c r="AL15" i="6"/>
  <c r="AI15" i="6"/>
  <c r="AJ15" i="6" s="1"/>
  <c r="BH14" i="6"/>
  <c r="AZ14" i="6"/>
  <c r="AV14" i="6"/>
  <c r="AL14" i="6"/>
  <c r="AJ14" i="6"/>
  <c r="AI14" i="6"/>
  <c r="BH13" i="6"/>
  <c r="AZ13" i="6"/>
  <c r="AV13" i="6"/>
  <c r="AL13" i="6"/>
  <c r="AI13" i="6"/>
  <c r="BH12" i="6"/>
  <c r="AZ12" i="6"/>
  <c r="AV12" i="6"/>
  <c r="AL12" i="6"/>
  <c r="AI12" i="6"/>
  <c r="AV11" i="6"/>
  <c r="BH10" i="6"/>
  <c r="AZ10" i="6"/>
  <c r="AV10" i="6"/>
  <c r="AL10" i="6"/>
  <c r="AI10" i="6"/>
  <c r="AJ10" i="6" s="1"/>
  <c r="BH9" i="6"/>
  <c r="AZ9" i="6"/>
  <c r="AV9" i="6"/>
  <c r="AL9" i="6"/>
  <c r="AI9" i="6"/>
  <c r="AJ9" i="6" s="1"/>
  <c r="BH23" i="2" l="1"/>
  <c r="AZ23" i="2"/>
  <c r="AV23" i="2"/>
  <c r="AL23" i="2"/>
  <c r="AI23" i="2"/>
  <c r="AJ23" i="2" s="1"/>
  <c r="BH22" i="2"/>
  <c r="AV22" i="2"/>
  <c r="AL22" i="2"/>
  <c r="AI22" i="2"/>
  <c r="BH21" i="2"/>
  <c r="AV21" i="2"/>
  <c r="AL21" i="2"/>
  <c r="AI21" i="2"/>
  <c r="BH20" i="2"/>
  <c r="AV20" i="2"/>
  <c r="AL20" i="2"/>
  <c r="AI20" i="2"/>
  <c r="BH19" i="2"/>
  <c r="AV19" i="2"/>
  <c r="AL19" i="2"/>
  <c r="AI19" i="2"/>
  <c r="BH18" i="2"/>
  <c r="AV18" i="2"/>
  <c r="AL18" i="2"/>
  <c r="AI18" i="2"/>
  <c r="BH17" i="2"/>
  <c r="AV17" i="2"/>
  <c r="AL17" i="2"/>
  <c r="AI17" i="2"/>
  <c r="BH16" i="2"/>
  <c r="AV16" i="2"/>
  <c r="AL16" i="2"/>
  <c r="AI16" i="2"/>
  <c r="BH15" i="2"/>
  <c r="AZ15" i="2"/>
  <c r="AV15" i="2"/>
  <c r="AL15" i="2"/>
  <c r="AI15" i="2"/>
  <c r="AJ15" i="2" s="1"/>
  <c r="BH14" i="2"/>
  <c r="AZ14" i="2"/>
  <c r="AV14" i="2"/>
  <c r="AL14" i="2"/>
  <c r="AI14" i="2"/>
  <c r="AJ14" i="2" s="1"/>
  <c r="BH13" i="2"/>
  <c r="AZ13" i="2"/>
  <c r="AV13" i="2"/>
  <c r="AL13" i="2"/>
  <c r="AI13" i="2"/>
  <c r="BH12" i="2"/>
  <c r="AZ12" i="2"/>
  <c r="AV12" i="2"/>
  <c r="AL12" i="2"/>
  <c r="AI12" i="2"/>
  <c r="AV11" i="2"/>
  <c r="BH10" i="2"/>
  <c r="AZ10" i="2"/>
  <c r="AV10" i="2"/>
  <c r="AL10" i="2"/>
  <c r="AI10" i="2"/>
  <c r="AJ10" i="2" s="1"/>
  <c r="BH9" i="2"/>
  <c r="AZ9" i="2"/>
  <c r="AV9" i="2"/>
  <c r="AL9" i="2"/>
  <c r="AI9" i="2"/>
  <c r="AJ9" i="2" s="1"/>
</calcChain>
</file>

<file path=xl/comments1.xml><?xml version="1.0" encoding="utf-8"?>
<comments xmlns="http://schemas.openxmlformats.org/spreadsheetml/2006/main">
  <authors>
    <author>William Hernan Otalora Cabanzo</author>
    <author>-user</author>
    <author>tc={92AB8CB5-D4F2-4D3F-A7FA-B54C641C01A1}</author>
    <author>tc={76BD5CC5-ADE1-457B-B7A3-6E41E0DBC1E2}</author>
    <author>tc={0D12757F-50E4-409D-B4D2-FFAC8EF06C20}</author>
    <author>tc={170EB625-6C30-447E-A190-BCF147BF0F18}</author>
  </authors>
  <commentList>
    <comment ref="BI5" authorId="0" shapeId="0">
      <text>
        <r>
          <rPr>
            <b/>
            <sz val="9"/>
            <color indexed="81"/>
            <rFont val="Tahoma"/>
            <family val="2"/>
          </rPr>
          <t>William Hernan Otalora Cabanzo:</t>
        </r>
        <r>
          <rPr>
            <sz val="9"/>
            <color indexed="81"/>
            <rFont val="Tahoma"/>
            <family val="2"/>
          </rPr>
          <t xml:space="preserve">
Identificar la acción que se va a realizar en caso de que el riesgo se materialice; ejemplos:
- Convocar en forma extraordinaria un comité Institucional de coordinación de control interno para analizar y aplicar medidas inmediatas que, dentro de la legalidad, permitan el reabastecimiento inmediato de bienes y servicios.
- Iniciar la investigación disciplinaria, fiscal o remitir a las instancias correspondientes para el proceso penal.
-  Iniciar proceso para que se haga efectiva la póliza contratada que permite mitigar el impacto del riesgo.</t>
        </r>
      </text>
    </comment>
    <comment ref="BJ5" authorId="0" shapeId="0">
      <text>
        <r>
          <rPr>
            <b/>
            <sz val="9"/>
            <color indexed="81"/>
            <rFont val="Tahoma"/>
            <family val="2"/>
          </rPr>
          <t>William Hernan Otalora Cabanzo:</t>
        </r>
        <r>
          <rPr>
            <sz val="9"/>
            <color indexed="81"/>
            <rFont val="Tahoma"/>
            <family val="2"/>
          </rPr>
          <t xml:space="preserve">
Seleccionar de acuedo a la política de tratamiento del riesgo del MEN
</t>
        </r>
      </text>
    </comment>
    <comment ref="D6" authorId="1" shapeId="0">
      <text>
        <r>
          <rPr>
            <b/>
            <sz val="9"/>
            <color indexed="81"/>
            <rFont val="Tahoma"/>
            <family val="2"/>
          </rPr>
          <t>William Otalora:</t>
        </r>
        <r>
          <rPr>
            <sz val="9"/>
            <color indexed="81"/>
            <rFont val="Tahoma"/>
            <family val="2"/>
          </rPr>
          <t xml:space="preserve">
Registrar el objetivo del Proceso</t>
        </r>
      </text>
    </comment>
    <comment ref="F6" authorId="0" shapeId="0">
      <text>
        <r>
          <rPr>
            <b/>
            <sz val="9"/>
            <color indexed="81"/>
            <rFont val="Tahoma"/>
            <family val="2"/>
          </rPr>
          <t>William Hernan Otalora Cabanzo:</t>
        </r>
        <r>
          <rPr>
            <sz val="9"/>
            <color indexed="81"/>
            <rFont val="Tahoma"/>
            <family val="2"/>
          </rPr>
          <t xml:space="preserve">
Seleccione de acuerdo con el contexto al cual pertenece la causa
</t>
        </r>
      </text>
    </comment>
    <comment ref="M6" authorId="1" shapeId="0">
      <text>
        <r>
          <rPr>
            <b/>
            <sz val="9"/>
            <color indexed="81"/>
            <rFont val="Tahoma"/>
            <family val="2"/>
          </rPr>
          <t>William Otálora:</t>
        </r>
        <r>
          <rPr>
            <sz val="9"/>
            <color indexed="81"/>
            <rFont val="Tahoma"/>
            <family val="2"/>
          </rPr>
          <t xml:space="preserve">
</t>
        </r>
        <r>
          <rPr>
            <sz val="8"/>
            <color indexed="81"/>
            <rFont val="Tahoma"/>
            <family val="2"/>
          </rPr>
          <t>Enuncie las consecuencias más importantes de la materialización del riesgo.
¿que pasa si se materializa el riesgo?</t>
        </r>
      </text>
    </comment>
    <comment ref="AM7" authorId="0" shapeId="0">
      <text>
        <r>
          <rPr>
            <b/>
            <sz val="9"/>
            <color indexed="81"/>
            <rFont val="Tahoma"/>
            <family val="2"/>
          </rPr>
          <t>William Hernan Otalora Cabanzo:</t>
        </r>
        <r>
          <rPr>
            <sz val="9"/>
            <color indexed="81"/>
            <rFont val="Tahoma"/>
            <family val="2"/>
          </rPr>
          <t xml:space="preserve">
Si el riesgo tiene más controlesl, adicionar lineas intermedias  para que se pueda hacer el promedio en la </t>
        </r>
        <r>
          <rPr>
            <b/>
            <sz val="9"/>
            <color indexed="81"/>
            <rFont val="Tahoma"/>
            <family val="2"/>
          </rPr>
          <t>valoración de los controles</t>
        </r>
        <r>
          <rPr>
            <sz val="9"/>
            <color indexed="81"/>
            <rFont val="Tahoma"/>
            <family val="2"/>
          </rPr>
          <t xml:space="preserve"> de forma automática  </t>
        </r>
      </text>
    </comment>
    <comment ref="AN7" authorId="0" shapeId="0">
      <text>
        <r>
          <rPr>
            <b/>
            <sz val="9"/>
            <color indexed="81"/>
            <rFont val="Tahoma"/>
            <family val="2"/>
          </rPr>
          <t>William Cabanzo:</t>
        </r>
        <r>
          <rPr>
            <sz val="9"/>
            <color indexed="81"/>
            <rFont val="Tahoma"/>
            <family val="2"/>
          </rPr>
          <t xml:space="preserve">
Seleccionar
</t>
        </r>
      </text>
    </comment>
    <comment ref="AV7" authorId="2"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calcula automáticamente (suma) valor de las respuestas</t>
        </r>
      </text>
    </comment>
    <comment ref="AW7" authorId="3"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valor del diseño está entre 96 y 100
Moderado = si el valor del diseño está entre 86 y 95
Débil = si el valor del diseño es menor a 85</t>
        </r>
      </text>
    </comment>
    <comment ref="AX7" authorId="4"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control se ejecuta siempre
Moderado = si el control se ejecuta algunas veces
Débil = si el control no se ejecuta</t>
        </r>
      </text>
    </comment>
    <comment ref="AY7" authorId="5"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
        </r>
      </text>
    </comment>
    <comment ref="AZ7" authorId="0" shapeId="0">
      <text>
        <r>
          <rPr>
            <b/>
            <sz val="9"/>
            <color indexed="81"/>
            <rFont val="Tahoma"/>
            <family val="2"/>
          </rPr>
          <t>William Hernan Otalora Cabanzo:</t>
        </r>
        <r>
          <rPr>
            <sz val="9"/>
            <color indexed="81"/>
            <rFont val="Tahoma"/>
            <family val="2"/>
          </rPr>
          <t xml:space="preserve">
Dato automático.
Calcula el promedio para los controles</t>
        </r>
      </text>
    </comment>
    <comment ref="BA7" authorId="0" shapeId="0">
      <text>
        <r>
          <rPr>
            <b/>
            <sz val="9"/>
            <color indexed="81"/>
            <rFont val="Tahoma"/>
            <family val="2"/>
          </rPr>
          <t>William Hernan Otalora Cabanzo:</t>
        </r>
        <r>
          <rPr>
            <sz val="9"/>
            <color indexed="81"/>
            <rFont val="Tahoma"/>
            <family val="2"/>
          </rPr>
          <t xml:space="preserve">
Seleccionar de la tabla en hoja "Solidez de los controles"  de acuerdo a la tabla de calificación de solidez de conjunto de cotroles de acuerdo al valor promedio obtenido de los controles en la columna anterior:
Fuerte si el promedio es 100
Moderado si el valor esta entre 50 y 99
Débil si el valor es menor a 50</t>
        </r>
      </text>
    </comment>
    <comment ref="BB7" authorId="0" shapeId="0">
      <text>
        <r>
          <rPr>
            <b/>
            <sz val="9"/>
            <color indexed="81"/>
            <rFont val="Tahoma"/>
            <family val="2"/>
          </rPr>
          <t>William Hernan Otalora Cabanzo:</t>
        </r>
        <r>
          <rPr>
            <sz val="9"/>
            <color indexed="81"/>
            <rFont val="Tahoma"/>
            <family val="2"/>
          </rPr>
          <t xml:space="preserve">
Seleccione si el control afecta la probabilidad, el impacto o ambos. 
Los controles preventivos, afectan la probabilidad directamente; algunos de ellos al detener el proceso indirectamente afectan el impacto. Las pólizas son una forma de control preventivo y afectan directamente el impacto si se materializa el riesgo.</t>
        </r>
      </text>
    </comment>
    <comment ref="N8" authorId="0" shapeId="0">
      <text>
        <r>
          <rPr>
            <b/>
            <sz val="8"/>
            <color indexed="81"/>
            <rFont val="Tahoma"/>
            <family val="2"/>
          </rPr>
          <t>William Otalora:</t>
        </r>
        <r>
          <rPr>
            <sz val="8"/>
            <color indexed="81"/>
            <rFont val="Tahoma"/>
            <family val="2"/>
          </rPr>
          <t xml:space="preserve">
Valorar de acuerdo a los criterios definidos en la hoja "Valoración probabilidad " y  seleccionar del listado</t>
        </r>
      </text>
    </comment>
    <comment ref="O8" authorId="0" shapeId="0">
      <text>
        <r>
          <rPr>
            <b/>
            <sz val="9"/>
            <color indexed="81"/>
            <rFont val="Tahoma"/>
            <family val="2"/>
          </rPr>
          <t>William Hernan Otalora Cabanzo:</t>
        </r>
        <r>
          <rPr>
            <sz val="9"/>
            <color indexed="81"/>
            <rFont val="Tahoma"/>
            <family val="2"/>
          </rPr>
          <t xml:space="preserve">
Seleccione  el número de acuerdo al número de la probabilidad</t>
        </r>
      </text>
    </comment>
    <comment ref="P8" authorId="0" shapeId="0">
      <text>
        <r>
          <rPr>
            <b/>
            <sz val="9"/>
            <color indexed="81"/>
            <rFont val="Tahoma"/>
            <family val="2"/>
          </rPr>
          <t>William Hernan Otalora Cabanzo:</t>
        </r>
        <r>
          <rPr>
            <sz val="9"/>
            <color indexed="81"/>
            <rFont val="Tahoma"/>
            <family val="2"/>
          </rPr>
          <t xml:space="preserve">
Escriba 1   en cada una de las celdas
si la respuesta es afirmativa para cada una de las preguntas</t>
        </r>
      </text>
    </comment>
    <comment ref="AJ8" authorId="0" shapeId="0">
      <text>
        <r>
          <rPr>
            <b/>
            <sz val="9"/>
            <color indexed="81"/>
            <rFont val="Tahoma"/>
            <family val="2"/>
          </rPr>
          <t>William Hernan Otalora Cabanzo:</t>
        </r>
        <r>
          <rPr>
            <sz val="9"/>
            <color indexed="81"/>
            <rFont val="Tahoma"/>
            <family val="2"/>
          </rPr>
          <t xml:space="preserve">
no es necesario modificarlo,.
Cambia automaticamente con las respuestas dadas a las 19
 preguntas.</t>
        </r>
      </text>
    </comment>
    <comment ref="AK8" authorId="0" shapeId="0">
      <text>
        <r>
          <rPr>
            <b/>
            <sz val="9"/>
            <color indexed="81"/>
            <rFont val="Tahoma"/>
            <family val="2"/>
          </rPr>
          <t>William Hernan Otalora Cabanzo:</t>
        </r>
        <r>
          <rPr>
            <sz val="9"/>
            <color indexed="81"/>
            <rFont val="Tahoma"/>
            <family val="2"/>
          </rPr>
          <t xml:space="preserve">
Seleccione de acuerdo al número del impacto</t>
        </r>
      </text>
    </comment>
    <comment ref="AL8" authorId="0" shapeId="0">
      <text>
        <r>
          <rPr>
            <b/>
            <sz val="9"/>
            <color indexed="81"/>
            <rFont val="Tahoma"/>
            <family val="2"/>
          </rPr>
          <t>William Hernan Otalora Cabanzo:</t>
        </r>
        <r>
          <rPr>
            <sz val="9"/>
            <color indexed="81"/>
            <rFont val="Tahoma"/>
            <family val="2"/>
          </rPr>
          <t xml:space="preserve">
resultado es</t>
        </r>
        <r>
          <rPr>
            <b/>
            <sz val="9"/>
            <color indexed="81"/>
            <rFont val="Tahoma"/>
            <family val="2"/>
          </rPr>
          <t xml:space="preserve"> automático</t>
        </r>
      </text>
    </comment>
    <comment ref="AO8" authorId="0" shapeId="0">
      <text>
        <r>
          <rPr>
            <b/>
            <sz val="8"/>
            <color indexed="81"/>
            <rFont val="Tahoma"/>
            <family val="2"/>
          </rPr>
          <t>William Otalora:</t>
        </r>
        <r>
          <rPr>
            <sz val="8"/>
            <color indexed="81"/>
            <rFont val="Tahoma"/>
            <family val="2"/>
          </rPr>
          <t xml:space="preserve">
A</t>
        </r>
        <r>
          <rPr>
            <sz val="9"/>
            <color indexed="81"/>
            <rFont val="Tahoma"/>
            <family val="2"/>
          </rPr>
          <t>signe este valor de acuerdo a la respuesta</t>
        </r>
      </text>
    </comment>
    <comment ref="BD8" authorId="0" shapeId="0">
      <text>
        <r>
          <rPr>
            <b/>
            <sz val="8"/>
            <color indexed="81"/>
            <rFont val="Tahoma"/>
            <family val="2"/>
          </rPr>
          <t>William Hernan Otalora Cabanzo:</t>
        </r>
        <r>
          <rPr>
            <sz val="8"/>
            <color indexed="81"/>
            <rFont val="Tahoma"/>
            <family val="2"/>
          </rPr>
          <t xml:space="preserve">
Seleccionar de acuerdo a la nueva ubicación del riesgo (Residual) teniendo en cuenta el desplazamiento de acuerdo a la  aplicación de la tabla de desplazamiento en la valoración del riesgo despues de controles. Ver hoja "Solides de Controles"</t>
        </r>
      </text>
    </comment>
    <comment ref="BE8" authorId="0" shapeId="0">
      <text>
        <r>
          <rPr>
            <b/>
            <sz val="9"/>
            <color indexed="81"/>
            <rFont val="Tahoma"/>
            <family val="2"/>
          </rPr>
          <t>William Hernan Otalora Cabanzo:</t>
        </r>
        <r>
          <rPr>
            <sz val="9"/>
            <color indexed="81"/>
            <rFont val="Tahoma"/>
            <family val="2"/>
          </rPr>
          <t xml:space="preserve">
Seleccionar de acuerdo al número de la probabilidad</t>
        </r>
      </text>
    </comment>
    <comment ref="BF8" authorId="0" shapeId="0">
      <text>
        <r>
          <rPr>
            <b/>
            <sz val="9"/>
            <color indexed="81"/>
            <rFont val="Tahoma"/>
            <family val="2"/>
          </rPr>
          <t>William Hernan Otalora Cabanzo:</t>
        </r>
        <r>
          <rPr>
            <sz val="9"/>
            <color indexed="81"/>
            <rFont val="Tahoma"/>
            <family val="2"/>
          </rPr>
          <t xml:space="preserve">
</t>
        </r>
        <r>
          <rPr>
            <sz val="8"/>
            <color indexed="81"/>
            <rFont val="Tahoma"/>
            <family val="2"/>
          </rPr>
          <t>Seleccionar de acuerdo a la nueva ubicación del riesgo (Residual) teniendo en cuenta el desplazamiento de acuerdo a la valoración de controles</t>
        </r>
      </text>
    </comment>
    <comment ref="BG8" authorId="0" shapeId="0">
      <text>
        <r>
          <rPr>
            <b/>
            <sz val="9"/>
            <color indexed="81"/>
            <rFont val="Tahoma"/>
            <family val="2"/>
          </rPr>
          <t>William Hernan Otalora Cabanzo:</t>
        </r>
        <r>
          <rPr>
            <sz val="9"/>
            <color indexed="81"/>
            <rFont val="Tahoma"/>
            <family val="2"/>
          </rPr>
          <t xml:space="preserve">
Seleccionar de acuerdo al número del impacto</t>
        </r>
      </text>
    </comment>
    <comment ref="BH8" authorId="0" shapeId="0">
      <text>
        <r>
          <rPr>
            <b/>
            <sz val="9"/>
            <color indexed="81"/>
            <rFont val="Tahoma"/>
            <family val="2"/>
          </rPr>
          <t>William Hernan Otalora Cabanzo:</t>
        </r>
        <r>
          <rPr>
            <sz val="9"/>
            <color indexed="81"/>
            <rFont val="Tahoma"/>
            <family val="2"/>
          </rPr>
          <t xml:space="preserve">
Resultado es automático
</t>
        </r>
      </text>
    </comment>
    <comment ref="BK8" authorId="0" shapeId="0">
      <text>
        <r>
          <rPr>
            <b/>
            <sz val="9"/>
            <color indexed="81"/>
            <rFont val="Tahoma"/>
            <family val="2"/>
          </rPr>
          <t>William Cabanzo:</t>
        </r>
        <r>
          <rPr>
            <sz val="9"/>
            <color indexed="81"/>
            <rFont val="Tahoma"/>
            <family val="2"/>
          </rPr>
          <t xml:space="preserve">
Definir fechas inicial y final de la actividad</t>
        </r>
      </text>
    </comment>
    <comment ref="BM8" authorId="0" shapeId="0">
      <text>
        <r>
          <rPr>
            <b/>
            <sz val="9"/>
            <color indexed="81"/>
            <rFont val="Tahoma"/>
            <family val="2"/>
          </rPr>
          <t>William Cabanzo:</t>
        </r>
        <r>
          <rPr>
            <sz val="9"/>
            <color indexed="81"/>
            <rFont val="Tahoma"/>
            <family val="2"/>
          </rPr>
          <t xml:space="preserve">
Identificadar las acciones que se van a desarrollar respecto a los controles, de acuerdo con la politica de trátamiento del riesgo seleccionada; ejemplos de acciones:
- Implementar nuevos controles en el proceso
- Implementar Software
- Implementar listas de chequeo
- Contratar polizas de seguro
- Capacitar al personal 
Las acciones estan relacionadas con las causas del riesgo y las estrategias que se pueden derivar del análisis DOFA, ejemplo:
Causa (debilidad): Desactualización de la base de datos de contratación.
Acción (estrategia): D2O1: Adquirir software para mantener actualizada la base de datos de proveedores y el registro de contrataciones. </t>
        </r>
      </text>
    </comment>
    <comment ref="BQ8" authorId="0" shapeId="0">
      <text>
        <r>
          <rPr>
            <b/>
            <sz val="9"/>
            <color indexed="81"/>
            <rFont val="Tahoma"/>
            <family val="2"/>
          </rPr>
          <t>William Cabanzo:</t>
        </r>
        <r>
          <rPr>
            <sz val="9"/>
            <color indexed="81"/>
            <rFont val="Tahoma"/>
            <family val="2"/>
          </rPr>
          <t xml:space="preserve">
Evidencia de la acción:
</t>
        </r>
        <r>
          <rPr>
            <sz val="8"/>
            <color indexed="81"/>
            <rFont val="Tahoma"/>
            <family val="2"/>
          </rPr>
          <t>- Ficha del procedimiento actualizada en el SIG y comunicada a los responsables del proceso
- Software implementado
- Formato diseñado e implementado
- Capacitación realizada a los responsables del proceso (listas de asistencia)
entre otros.</t>
        </r>
      </text>
    </comment>
    <comment ref="BR8" authorId="0" shapeId="0">
      <text>
        <r>
          <rPr>
            <b/>
            <sz val="9"/>
            <color indexed="81"/>
            <rFont val="Tahoma"/>
            <family val="2"/>
          </rPr>
          <t>William Hernan Otalora Cabanzo:</t>
        </r>
        <r>
          <rPr>
            <sz val="9"/>
            <color indexed="81"/>
            <rFont val="Tahoma"/>
            <family val="2"/>
          </rPr>
          <t xml:space="preserve">
Eficacia:
Indice de cumplimiento de actividades (cumplidas/ programadas) x 100
Efectividad:
Efectividad del plan de manejo de riesos
((# de casos de desabastecimiento presentados periodo actual - # de casos de desabastecimiento presentados periodo anterior) / # de casos de desabastecimiento presentados periodo anterior) x 100</t>
        </r>
      </text>
    </comment>
    <comment ref="BS8" authorId="0" shapeId="0">
      <text>
        <r>
          <rPr>
            <b/>
            <sz val="9"/>
            <color indexed="81"/>
            <rFont val="Tahoma"/>
            <family val="2"/>
          </rPr>
          <t>William Cabanzo:</t>
        </r>
        <r>
          <rPr>
            <sz val="9"/>
            <color indexed="81"/>
            <rFont val="Tahoma"/>
            <family val="2"/>
          </rPr>
          <t xml:space="preserve">
Fecha en que se va a hacer el monitoreo y revisión por parte de los lideres de proceso con el apoyo del profesional SDO</t>
        </r>
      </text>
    </comment>
    <comment ref="BT8" authorId="0" shapeId="0">
      <text>
        <r>
          <rPr>
            <b/>
            <sz val="9"/>
            <color indexed="81"/>
            <rFont val="Tahoma"/>
            <family val="2"/>
          </rPr>
          <t>William Cabanzo:</t>
        </r>
        <r>
          <rPr>
            <sz val="9"/>
            <color indexed="81"/>
            <rFont val="Tahoma"/>
            <family val="2"/>
          </rPr>
          <t xml:space="preserve">
Acción de verificación, monitoreo y revisión
información</t>
        </r>
      </text>
    </comment>
    <comment ref="BU8" authorId="0" shapeId="0">
      <text>
        <r>
          <rPr>
            <b/>
            <sz val="9"/>
            <color indexed="81"/>
            <rFont val="Tahoma"/>
            <family val="2"/>
          </rPr>
          <t>William Hernan Otalora Cabanzo:</t>
        </r>
        <r>
          <rPr>
            <sz val="9"/>
            <color indexed="81"/>
            <rFont val="Tahoma"/>
            <family val="2"/>
          </rPr>
          <t xml:space="preserve">
El responsable del monitoreo es el líder del proceso (cargo), reporta en el SIG</t>
        </r>
      </text>
    </comment>
    <comment ref="BV8" authorId="0" shapeId="0">
      <text>
        <r>
          <rPr>
            <b/>
            <sz val="9"/>
            <color indexed="81"/>
            <rFont val="Tahoma"/>
            <family val="2"/>
          </rPr>
          <t>William Cabanzo:</t>
        </r>
        <r>
          <rPr>
            <sz val="9"/>
            <color indexed="81"/>
            <rFont val="Tahoma"/>
            <family val="2"/>
          </rPr>
          <t xml:space="preserve">
Está relacionada con el cumplimiento de las acciones asociadas al control que fueron establecidas.
Nivel de cumplimiento.
Ej: Número de fichas del proceso revisadas y ajustadas / Número de fichas del proceso.
Ej: porcentaje de cumplimiento de la acción implementar software.</t>
        </r>
      </text>
    </comment>
  </commentList>
</comments>
</file>

<file path=xl/comments2.xml><?xml version="1.0" encoding="utf-8"?>
<comments xmlns="http://schemas.openxmlformats.org/spreadsheetml/2006/main">
  <authors>
    <author>William Hernan Otalora Cabanzo</author>
    <author>-user</author>
    <author>tc={92AB8CB5-D4F2-4D3F-A7FA-B54C641C01A1}</author>
    <author>tc={76BD5CC5-ADE1-457B-B7A3-6E41E0DBC1E2}</author>
    <author>tc={0D12757F-50E4-409D-B4D2-FFAC8EF06C20}</author>
    <author>tc={170EB625-6C30-447E-A190-BCF147BF0F18}</author>
  </authors>
  <commentList>
    <comment ref="BI5" authorId="0" shapeId="0">
      <text>
        <r>
          <rPr>
            <b/>
            <sz val="9"/>
            <color indexed="81"/>
            <rFont val="Tahoma"/>
            <family val="2"/>
          </rPr>
          <t>William Hernan Otalora Cabanzo:</t>
        </r>
        <r>
          <rPr>
            <sz val="9"/>
            <color indexed="81"/>
            <rFont val="Tahoma"/>
            <family val="2"/>
          </rPr>
          <t xml:space="preserve">
Identificar la acción que se va a realizar en caso de que el riesgo se materialice; ejemplos:
- Convocar en forma extraordinaria un comité Institucional de coordinación de control interno para analizar y aplicar medidas inmediatas que, dentro de la legalidad, permitan el reabastecimiento inmediato de bienes y servicios.
- Iniciar la investigación disciplinaria, fiscal o remitir a las instancias correspondientes para el proceso penal.
-  Iniciar proceso para que se haga efectiva la póliza contratada que permite mitigar el impacto del riesgo.</t>
        </r>
      </text>
    </comment>
    <comment ref="BJ5" authorId="0" shapeId="0">
      <text>
        <r>
          <rPr>
            <b/>
            <sz val="9"/>
            <color indexed="81"/>
            <rFont val="Tahoma"/>
            <family val="2"/>
          </rPr>
          <t>William Hernan Otalora Cabanzo:</t>
        </r>
        <r>
          <rPr>
            <sz val="9"/>
            <color indexed="81"/>
            <rFont val="Tahoma"/>
            <family val="2"/>
          </rPr>
          <t xml:space="preserve">
Seleccionar de acuedo a la política de tratamiento del riesgo del MEN
</t>
        </r>
      </text>
    </comment>
    <comment ref="D6" authorId="1" shapeId="0">
      <text>
        <r>
          <rPr>
            <b/>
            <sz val="9"/>
            <color indexed="81"/>
            <rFont val="Tahoma"/>
            <family val="2"/>
          </rPr>
          <t>William Otalora:</t>
        </r>
        <r>
          <rPr>
            <sz val="9"/>
            <color indexed="81"/>
            <rFont val="Tahoma"/>
            <family val="2"/>
          </rPr>
          <t xml:space="preserve">
Registrar el objetivo del Proceso</t>
        </r>
      </text>
    </comment>
    <comment ref="E6" authorId="0" shapeId="0">
      <text>
        <r>
          <rPr>
            <b/>
            <sz val="9"/>
            <color indexed="81"/>
            <rFont val="Tahoma"/>
            <family val="2"/>
          </rPr>
          <t>William Hernan Otalora Cabanzo:</t>
        </r>
        <r>
          <rPr>
            <sz val="9"/>
            <color indexed="81"/>
            <rFont val="Tahoma"/>
            <family val="2"/>
          </rPr>
          <t xml:space="preserve">
Identifique las debilidades y amenazas (análisis de contexto) que son posibles causas del riesgo</t>
        </r>
      </text>
    </comment>
    <comment ref="F6" authorId="0" shapeId="0">
      <text>
        <r>
          <rPr>
            <b/>
            <sz val="9"/>
            <color indexed="81"/>
            <rFont val="Tahoma"/>
            <family val="2"/>
          </rPr>
          <t>William Hernan Otalora Cabanzo:</t>
        </r>
        <r>
          <rPr>
            <sz val="9"/>
            <color indexed="81"/>
            <rFont val="Tahoma"/>
            <family val="2"/>
          </rPr>
          <t xml:space="preserve">
Seleccione de acuerdo con el contexto al cual pertenece la causa
</t>
        </r>
      </text>
    </comment>
    <comment ref="M6" authorId="1" shapeId="0">
      <text>
        <r>
          <rPr>
            <b/>
            <sz val="9"/>
            <color indexed="81"/>
            <rFont val="Tahoma"/>
            <family val="2"/>
          </rPr>
          <t>William Otálora:</t>
        </r>
        <r>
          <rPr>
            <sz val="9"/>
            <color indexed="81"/>
            <rFont val="Tahoma"/>
            <family val="2"/>
          </rPr>
          <t xml:space="preserve">
</t>
        </r>
        <r>
          <rPr>
            <sz val="8"/>
            <color indexed="81"/>
            <rFont val="Tahoma"/>
            <family val="2"/>
          </rPr>
          <t>Enuncie las consecuencias más importantes de la materialización del riesgo.
¿que pasa si se materializa el riesgo?</t>
        </r>
      </text>
    </comment>
    <comment ref="AM7" authorId="0" shapeId="0">
      <text>
        <r>
          <rPr>
            <b/>
            <sz val="9"/>
            <color indexed="81"/>
            <rFont val="Tahoma"/>
            <family val="2"/>
          </rPr>
          <t>William Hernan Otalora Cabanzo:</t>
        </r>
        <r>
          <rPr>
            <sz val="9"/>
            <color indexed="81"/>
            <rFont val="Tahoma"/>
            <family val="2"/>
          </rPr>
          <t xml:space="preserve">
Si el riesgo tiene más controlesl, adicionar lineas intermedias  para que se pueda hacer el promedio en la </t>
        </r>
        <r>
          <rPr>
            <b/>
            <sz val="9"/>
            <color indexed="81"/>
            <rFont val="Tahoma"/>
            <family val="2"/>
          </rPr>
          <t>valoración de los controles</t>
        </r>
        <r>
          <rPr>
            <sz val="9"/>
            <color indexed="81"/>
            <rFont val="Tahoma"/>
            <family val="2"/>
          </rPr>
          <t xml:space="preserve"> de forma automática  </t>
        </r>
      </text>
    </comment>
    <comment ref="AN7" authorId="0" shapeId="0">
      <text>
        <r>
          <rPr>
            <b/>
            <sz val="9"/>
            <color indexed="81"/>
            <rFont val="Tahoma"/>
            <family val="2"/>
          </rPr>
          <t>William Cabanzo:</t>
        </r>
        <r>
          <rPr>
            <sz val="9"/>
            <color indexed="81"/>
            <rFont val="Tahoma"/>
            <family val="2"/>
          </rPr>
          <t xml:space="preserve">
Seleccionar
</t>
        </r>
      </text>
    </comment>
    <comment ref="AV7" authorId="2"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calcula automáticamente (suma) valor de las respuestas</t>
        </r>
      </text>
    </comment>
    <comment ref="AW7" authorId="3"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valor del diseño está entre 96 y 100
Moderado = si el valor del diseño está entre 86 y 95
Débil = si el valor del diseño es menor a 85</t>
        </r>
      </text>
    </comment>
    <comment ref="AX7" authorId="4"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control se ejecuta siempre
Moderado = si el control se ejecuta algunas veces
Débil = si el control no se ejecuta</t>
        </r>
      </text>
    </comment>
    <comment ref="AY7" authorId="5"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
        </r>
      </text>
    </comment>
    <comment ref="AZ7" authorId="0" shapeId="0">
      <text>
        <r>
          <rPr>
            <b/>
            <sz val="9"/>
            <color indexed="81"/>
            <rFont val="Tahoma"/>
            <family val="2"/>
          </rPr>
          <t>William Hernan Otalora Cabanzo:</t>
        </r>
        <r>
          <rPr>
            <sz val="9"/>
            <color indexed="81"/>
            <rFont val="Tahoma"/>
            <family val="2"/>
          </rPr>
          <t xml:space="preserve">
Dato automático.
Calcula el promedio para los controles</t>
        </r>
      </text>
    </comment>
    <comment ref="BA7" authorId="0" shapeId="0">
      <text>
        <r>
          <rPr>
            <b/>
            <sz val="9"/>
            <color indexed="81"/>
            <rFont val="Tahoma"/>
            <family val="2"/>
          </rPr>
          <t>William Hernan Otalora Cabanzo:</t>
        </r>
        <r>
          <rPr>
            <sz val="9"/>
            <color indexed="81"/>
            <rFont val="Tahoma"/>
            <family val="2"/>
          </rPr>
          <t xml:space="preserve">
Seleccionar de la tabla en hoja "Solidez de los controles"  de acuerdo a la tabla de calificación de solidez de conjunto de cotroles de acuerdo al valor promedio obtenido de los controles en la columna anterior:
Fuerte si el promedio es 100
Moderado si el valor esta entre 50 y 99
Débil si el valor es menor a 50</t>
        </r>
      </text>
    </comment>
    <comment ref="BB7" authorId="0" shapeId="0">
      <text>
        <r>
          <rPr>
            <b/>
            <sz val="9"/>
            <color indexed="81"/>
            <rFont val="Tahoma"/>
            <family val="2"/>
          </rPr>
          <t>William Hernan Otalora Cabanzo:</t>
        </r>
        <r>
          <rPr>
            <sz val="9"/>
            <color indexed="81"/>
            <rFont val="Tahoma"/>
            <family val="2"/>
          </rPr>
          <t xml:space="preserve">
Seleccione si el control afecta la probabilidad, el impacto o ambos. 
Los controles preventivos, afectan la probabilidad directamente; algunos de ellos al detener el proceso indirectamente afectan el impacto. Las pólizas son una forma de control preventivo y afectan directamente el impacto si se materializa el riesgo.</t>
        </r>
      </text>
    </comment>
    <comment ref="N8" authorId="0" shapeId="0">
      <text>
        <r>
          <rPr>
            <b/>
            <sz val="8"/>
            <color indexed="81"/>
            <rFont val="Tahoma"/>
            <family val="2"/>
          </rPr>
          <t>William Otalora:</t>
        </r>
        <r>
          <rPr>
            <sz val="8"/>
            <color indexed="81"/>
            <rFont val="Tahoma"/>
            <family val="2"/>
          </rPr>
          <t xml:space="preserve">
Valorar de acuerdo a los criterios definidos en la hoja "Valoración probabilidad " y  seleccionar del listado</t>
        </r>
      </text>
    </comment>
    <comment ref="O8" authorId="0" shapeId="0">
      <text>
        <r>
          <rPr>
            <b/>
            <sz val="9"/>
            <color indexed="81"/>
            <rFont val="Tahoma"/>
            <family val="2"/>
          </rPr>
          <t>William Hernan Otalora Cabanzo:</t>
        </r>
        <r>
          <rPr>
            <sz val="9"/>
            <color indexed="81"/>
            <rFont val="Tahoma"/>
            <family val="2"/>
          </rPr>
          <t xml:space="preserve">
Seleccione  el número de acuerdo al número de la probabilidad</t>
        </r>
      </text>
    </comment>
    <comment ref="P8" authorId="0" shapeId="0">
      <text>
        <r>
          <rPr>
            <b/>
            <sz val="9"/>
            <color indexed="81"/>
            <rFont val="Tahoma"/>
            <family val="2"/>
          </rPr>
          <t>William Hernan Otalora Cabanzo:</t>
        </r>
        <r>
          <rPr>
            <sz val="9"/>
            <color indexed="81"/>
            <rFont val="Tahoma"/>
            <family val="2"/>
          </rPr>
          <t xml:space="preserve">
Escriba 1   en cada una de las celdas
si la respuesta es afirmativa para cada una de las preguntas</t>
        </r>
      </text>
    </comment>
    <comment ref="AJ8" authorId="0" shapeId="0">
      <text>
        <r>
          <rPr>
            <b/>
            <sz val="9"/>
            <color indexed="81"/>
            <rFont val="Tahoma"/>
            <family val="2"/>
          </rPr>
          <t>William Hernan Otalora Cabanzo:</t>
        </r>
        <r>
          <rPr>
            <sz val="9"/>
            <color indexed="81"/>
            <rFont val="Tahoma"/>
            <family val="2"/>
          </rPr>
          <t xml:space="preserve">
no es necesario modificarlo,.
Cambia automaticamente con las respuestas dadas a las 19
 preguntas.</t>
        </r>
      </text>
    </comment>
    <comment ref="AK8" authorId="0" shapeId="0">
      <text>
        <r>
          <rPr>
            <b/>
            <sz val="9"/>
            <color indexed="81"/>
            <rFont val="Tahoma"/>
            <family val="2"/>
          </rPr>
          <t>William Hernan Otalora Cabanzo:</t>
        </r>
        <r>
          <rPr>
            <sz val="9"/>
            <color indexed="81"/>
            <rFont val="Tahoma"/>
            <family val="2"/>
          </rPr>
          <t xml:space="preserve">
Seleccione de acuerdo al número del impacto</t>
        </r>
      </text>
    </comment>
    <comment ref="AL8" authorId="0" shapeId="0">
      <text>
        <r>
          <rPr>
            <b/>
            <sz val="9"/>
            <color indexed="81"/>
            <rFont val="Tahoma"/>
            <family val="2"/>
          </rPr>
          <t>William Hernan Otalora Cabanzo:</t>
        </r>
        <r>
          <rPr>
            <sz val="9"/>
            <color indexed="81"/>
            <rFont val="Tahoma"/>
            <family val="2"/>
          </rPr>
          <t xml:space="preserve">
resultado es</t>
        </r>
        <r>
          <rPr>
            <b/>
            <sz val="9"/>
            <color indexed="81"/>
            <rFont val="Tahoma"/>
            <family val="2"/>
          </rPr>
          <t xml:space="preserve"> automático</t>
        </r>
      </text>
    </comment>
    <comment ref="AO8" authorId="0" shapeId="0">
      <text>
        <r>
          <rPr>
            <b/>
            <sz val="8"/>
            <color indexed="81"/>
            <rFont val="Tahoma"/>
            <family val="2"/>
          </rPr>
          <t>William Otalora:</t>
        </r>
        <r>
          <rPr>
            <sz val="8"/>
            <color indexed="81"/>
            <rFont val="Tahoma"/>
            <family val="2"/>
          </rPr>
          <t xml:space="preserve">
A</t>
        </r>
        <r>
          <rPr>
            <sz val="9"/>
            <color indexed="81"/>
            <rFont val="Tahoma"/>
            <family val="2"/>
          </rPr>
          <t>signe este valor de acuerdo a la respuesta</t>
        </r>
      </text>
    </comment>
    <comment ref="BD8" authorId="0" shapeId="0">
      <text>
        <r>
          <rPr>
            <b/>
            <sz val="8"/>
            <color indexed="81"/>
            <rFont val="Tahoma"/>
            <family val="2"/>
          </rPr>
          <t>William Hernan Otalora Cabanzo:</t>
        </r>
        <r>
          <rPr>
            <sz val="8"/>
            <color indexed="81"/>
            <rFont val="Tahoma"/>
            <family val="2"/>
          </rPr>
          <t xml:space="preserve">
Seleccionar de acuerdo a la nueva ubicación del riesgo (Residual) teniendo en cuenta el desplazamiento de acuerdo a la  aplicación de la tabla de desplazamiento en la valoración del riesgo despues de controles. Ver hoja "Solides de Controles"</t>
        </r>
      </text>
    </comment>
    <comment ref="BE8" authorId="0" shapeId="0">
      <text>
        <r>
          <rPr>
            <b/>
            <sz val="9"/>
            <color indexed="81"/>
            <rFont val="Tahoma"/>
            <family val="2"/>
          </rPr>
          <t>William Hernan Otalora Cabanzo:</t>
        </r>
        <r>
          <rPr>
            <sz val="9"/>
            <color indexed="81"/>
            <rFont val="Tahoma"/>
            <family val="2"/>
          </rPr>
          <t xml:space="preserve">
Seleccionar de acuerdo al número de la probabilidad</t>
        </r>
      </text>
    </comment>
    <comment ref="BF8" authorId="0" shapeId="0">
      <text>
        <r>
          <rPr>
            <b/>
            <sz val="9"/>
            <color indexed="81"/>
            <rFont val="Tahoma"/>
            <family val="2"/>
          </rPr>
          <t>William Hernan Otalora Cabanzo:</t>
        </r>
        <r>
          <rPr>
            <sz val="9"/>
            <color indexed="81"/>
            <rFont val="Tahoma"/>
            <family val="2"/>
          </rPr>
          <t xml:space="preserve">
</t>
        </r>
        <r>
          <rPr>
            <sz val="8"/>
            <color indexed="81"/>
            <rFont val="Tahoma"/>
            <family val="2"/>
          </rPr>
          <t>Seleccionar de acuerdo a la nueva ubicación del riesgo (Residual) teniendo en cuenta el desplazamiento de acuerdo a la valoración de controles</t>
        </r>
      </text>
    </comment>
    <comment ref="BG8" authorId="0" shapeId="0">
      <text>
        <r>
          <rPr>
            <b/>
            <sz val="9"/>
            <color indexed="81"/>
            <rFont val="Tahoma"/>
            <family val="2"/>
          </rPr>
          <t>William Hernan Otalora Cabanzo:</t>
        </r>
        <r>
          <rPr>
            <sz val="9"/>
            <color indexed="81"/>
            <rFont val="Tahoma"/>
            <family val="2"/>
          </rPr>
          <t xml:space="preserve">
Seleccionar de acuerdo al número del impacto</t>
        </r>
      </text>
    </comment>
    <comment ref="BH8" authorId="0" shapeId="0">
      <text>
        <r>
          <rPr>
            <b/>
            <sz val="9"/>
            <color indexed="81"/>
            <rFont val="Tahoma"/>
            <family val="2"/>
          </rPr>
          <t>William Hernan Otalora Cabanzo:</t>
        </r>
        <r>
          <rPr>
            <sz val="9"/>
            <color indexed="81"/>
            <rFont val="Tahoma"/>
            <family val="2"/>
          </rPr>
          <t xml:space="preserve">
Resultado es automático
</t>
        </r>
      </text>
    </comment>
    <comment ref="BK8" authorId="0" shapeId="0">
      <text>
        <r>
          <rPr>
            <b/>
            <sz val="9"/>
            <color indexed="81"/>
            <rFont val="Tahoma"/>
            <family val="2"/>
          </rPr>
          <t>William Cabanzo:</t>
        </r>
        <r>
          <rPr>
            <sz val="9"/>
            <color indexed="81"/>
            <rFont val="Tahoma"/>
            <family val="2"/>
          </rPr>
          <t xml:space="preserve">
Definir fechas inicial y final de la actividad</t>
        </r>
      </text>
    </comment>
    <comment ref="BM8" authorId="0" shapeId="0">
      <text>
        <r>
          <rPr>
            <b/>
            <sz val="9"/>
            <color indexed="81"/>
            <rFont val="Tahoma"/>
            <family val="2"/>
          </rPr>
          <t>William Cabanzo:</t>
        </r>
        <r>
          <rPr>
            <sz val="9"/>
            <color indexed="81"/>
            <rFont val="Tahoma"/>
            <family val="2"/>
          </rPr>
          <t xml:space="preserve">
Identificadar las acciones que se van a desarrollar respecto a los controles, de acuerdo con la politica de trátamiento del riesgo seleccionada; ejemplos de acciones:
- Implementar nuevos controles en el proceso
- Implementar Software
- Implementar listas de chequeo
- Contratar polizas de seguro
- Capacitar al personal 
Las acciones estan relacionadas con las causas del riesgo y las estrategias que se pueden derivar del análisis DOFA, ejemplo:
Causa (debilidad): Desactualización de la base de datos de contratación.
Acción (estrategia): D2O1: Adquirir software para mantener actualizada la base de datos de proveedores y el registro de contrataciones. </t>
        </r>
      </text>
    </comment>
    <comment ref="BQ8" authorId="0" shapeId="0">
      <text>
        <r>
          <rPr>
            <b/>
            <sz val="9"/>
            <color indexed="81"/>
            <rFont val="Tahoma"/>
            <family val="2"/>
          </rPr>
          <t>William Cabanzo:</t>
        </r>
        <r>
          <rPr>
            <sz val="9"/>
            <color indexed="81"/>
            <rFont val="Tahoma"/>
            <family val="2"/>
          </rPr>
          <t xml:space="preserve">
Evidencia de la acción:
</t>
        </r>
        <r>
          <rPr>
            <sz val="8"/>
            <color indexed="81"/>
            <rFont val="Tahoma"/>
            <family val="2"/>
          </rPr>
          <t>- Ficha del procedimiento actualizada en el SIG y comunicada a los responsables del proceso
- Software implementado
- Formato diseñado e implementado
- Capacitación realizada a los responsables del proceso (listas de asistencia)
entre otros.</t>
        </r>
      </text>
    </comment>
    <comment ref="BR8" authorId="0" shapeId="0">
      <text>
        <r>
          <rPr>
            <b/>
            <sz val="9"/>
            <color indexed="81"/>
            <rFont val="Tahoma"/>
            <family val="2"/>
          </rPr>
          <t>William Hernan Otalora Cabanzo:</t>
        </r>
        <r>
          <rPr>
            <sz val="9"/>
            <color indexed="81"/>
            <rFont val="Tahoma"/>
            <family val="2"/>
          </rPr>
          <t xml:space="preserve">
Eficacia:
Indice de cumplimiento de actividades (cumplidas/ programadas) x 100
Efectividad:
Efectividad del plan de manejo de riesos
((# de casos de desabastecimiento presentados periodo actual - # de casos de desabastecimiento presentados periodo anterior) / # de casos de desabastecimiento presentados periodo anterior) x 100</t>
        </r>
      </text>
    </comment>
    <comment ref="BS8" authorId="0" shapeId="0">
      <text>
        <r>
          <rPr>
            <b/>
            <sz val="9"/>
            <color indexed="81"/>
            <rFont val="Tahoma"/>
            <family val="2"/>
          </rPr>
          <t>William Cabanzo:</t>
        </r>
        <r>
          <rPr>
            <sz val="9"/>
            <color indexed="81"/>
            <rFont val="Tahoma"/>
            <family val="2"/>
          </rPr>
          <t xml:space="preserve">
Fecha en que se va a hacer el monitoreo y revisión por parte de los lideres de proceso con el apoyo del profesional SDO</t>
        </r>
      </text>
    </comment>
    <comment ref="BT8" authorId="0" shapeId="0">
      <text>
        <r>
          <rPr>
            <b/>
            <sz val="9"/>
            <color indexed="81"/>
            <rFont val="Tahoma"/>
            <family val="2"/>
          </rPr>
          <t>William Cabanzo:</t>
        </r>
        <r>
          <rPr>
            <sz val="9"/>
            <color indexed="81"/>
            <rFont val="Tahoma"/>
            <family val="2"/>
          </rPr>
          <t xml:space="preserve">
Acción de verificación, monitoreo y revisión
información</t>
        </r>
      </text>
    </comment>
    <comment ref="BU8" authorId="0" shapeId="0">
      <text>
        <r>
          <rPr>
            <b/>
            <sz val="9"/>
            <color indexed="81"/>
            <rFont val="Tahoma"/>
            <family val="2"/>
          </rPr>
          <t>William Hernan Otalora Cabanzo:</t>
        </r>
        <r>
          <rPr>
            <sz val="9"/>
            <color indexed="81"/>
            <rFont val="Tahoma"/>
            <family val="2"/>
          </rPr>
          <t xml:space="preserve">
El responsable del monitoreo es el líder del proceso (cargo), reporta en el SIG</t>
        </r>
      </text>
    </comment>
    <comment ref="BV8" authorId="0" shapeId="0">
      <text>
        <r>
          <rPr>
            <b/>
            <sz val="9"/>
            <color indexed="81"/>
            <rFont val="Tahoma"/>
            <family val="2"/>
          </rPr>
          <t>William Cabanzo:</t>
        </r>
        <r>
          <rPr>
            <sz val="9"/>
            <color indexed="81"/>
            <rFont val="Tahoma"/>
            <family val="2"/>
          </rPr>
          <t xml:space="preserve">
Está relacionada con el cumplimiento de las acciones asociadas al control que fueron establecidas.
Nivel de cumplimiento.
Ej: Número de fichas del proceso revisadas y ajustadas / Número de fichas del proceso.
Ej: porcentaje de cumplimiento de la acción implementar software.</t>
        </r>
      </text>
    </comment>
  </commentList>
</comments>
</file>

<file path=xl/sharedStrings.xml><?xml version="1.0" encoding="utf-8"?>
<sst xmlns="http://schemas.openxmlformats.org/spreadsheetml/2006/main" count="1498" uniqueCount="415">
  <si>
    <t>IDENTIFICACIÓN DEL RIESGO</t>
  </si>
  <si>
    <t>VALORACIÓN DEL RIESGO</t>
  </si>
  <si>
    <t>Plan de Contingencia
Frente a la Materialización del Riesgo</t>
  </si>
  <si>
    <t xml:space="preserve">Política de Manejo del Riesgo
</t>
  </si>
  <si>
    <t>PLANES DE TRATAMIENTO
(Líderes de Proceso)</t>
  </si>
  <si>
    <t>Objetivo</t>
  </si>
  <si>
    <t>Causas / Vulnerabilidades</t>
  </si>
  <si>
    <t>Establecimiento del Contexto</t>
  </si>
  <si>
    <t>No.</t>
  </si>
  <si>
    <t>Riesgo</t>
  </si>
  <si>
    <t xml:space="preserve"> Descripción</t>
  </si>
  <si>
    <t>Tipo</t>
  </si>
  <si>
    <t>Consecuencias</t>
  </si>
  <si>
    <t>Análisis del Riesgo</t>
  </si>
  <si>
    <t>Evaluación  del Riesgo</t>
  </si>
  <si>
    <t>Contexto
Externo</t>
  </si>
  <si>
    <t>Contexto
Interno</t>
  </si>
  <si>
    <t>Contexto de proceso</t>
  </si>
  <si>
    <t>RIESGO INHERENTE</t>
  </si>
  <si>
    <t>Controles Existentes</t>
  </si>
  <si>
    <t>Tipo de Control</t>
  </si>
  <si>
    <t>¿Existe un responsable asignado a la ejecución
del control?</t>
  </si>
  <si>
    <t>¿El responsable tiene la autoridad y adecuada
segregación de funciones en la ejecución
del control?</t>
  </si>
  <si>
    <t>¿La oportunidad en que se ejecuta el control
ayuda a prevenir la mitigación del riesgo o a
detectar la materialización del riesgo de manera
oportuna?</t>
  </si>
  <si>
    <t>¿Las actividades que se desarrollan en el
control realmente buscan por si sola prevenir
o detectar las causas que pueden dar origen
al riesgo?</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</si>
  <si>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</si>
  <si>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</si>
  <si>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</si>
  <si>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Total
Diseñó Control</t>
  </si>
  <si>
    <t>Peso Diseño del control</t>
  </si>
  <si>
    <t>Peso de la Ejecución</t>
  </si>
  <si>
    <t xml:space="preserve">solidez Individual del control </t>
  </si>
  <si>
    <t>Calificación Controles</t>
  </si>
  <si>
    <t>Solidez de Controles</t>
  </si>
  <si>
    <t>El control ayuda a disminuir (directa / indirectamente)</t>
  </si>
  <si>
    <t>RIESGO RESIDUAL</t>
  </si>
  <si>
    <t xml:space="preserve">Acciones Asociadas a los Controles </t>
  </si>
  <si>
    <t>Monitoreo</t>
  </si>
  <si>
    <t>Probabilidad</t>
  </si>
  <si>
    <t>Calificación Probabilidad</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</si>
  <si>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</si>
  <si>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</si>
  <si>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</si>
  <si>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</si>
  <si>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</si>
  <si>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</si>
  <si>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</si>
  <si>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o servicios o los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</si>
  <si>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</si>
  <si>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</si>
  <si>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</si>
  <si>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</si>
  <si>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</si>
  <si>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</si>
  <si>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</si>
  <si>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</si>
  <si>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</si>
  <si>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</si>
  <si>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</si>
  <si>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Total</t>
  </si>
  <si>
    <t>Impacto</t>
  </si>
  <si>
    <t>Calificación Impacto</t>
  </si>
  <si>
    <t>Zona de Riesgo</t>
  </si>
  <si>
    <t>15 asignado</t>
  </si>
  <si>
    <t>15 adecuado</t>
  </si>
  <si>
    <t>15  oportuna</t>
  </si>
  <si>
    <t>15 prevenir 
10  detectar</t>
  </si>
  <si>
    <t>15 confiable</t>
  </si>
  <si>
    <t>15 se investiga y resuelve</t>
  </si>
  <si>
    <t>10 completa
5 incompleta</t>
  </si>
  <si>
    <t>Nueva calificación de Probabilidad</t>
  </si>
  <si>
    <t>Nueva calificación de Impacto</t>
  </si>
  <si>
    <t>Fecha Inicial</t>
  </si>
  <si>
    <t>Fecha final</t>
  </si>
  <si>
    <t>Actividad</t>
  </si>
  <si>
    <t>Responsable / Actividad</t>
  </si>
  <si>
    <t>Meta</t>
  </si>
  <si>
    <t>Unidad Medida</t>
  </si>
  <si>
    <t>Soporte / Registro</t>
  </si>
  <si>
    <t>Indicador</t>
  </si>
  <si>
    <t>Fecha</t>
  </si>
  <si>
    <t>Acciones</t>
  </si>
  <si>
    <t>Responsable / Monitoreo</t>
  </si>
  <si>
    <t>¿SE MATERIALIZO EL RIESGO?</t>
  </si>
  <si>
    <t>RESPONSABLE DEL SEGUIMIENTO</t>
  </si>
  <si>
    <t>Económico y Financiero</t>
  </si>
  <si>
    <t>Estratégicos</t>
  </si>
  <si>
    <t>Responsables del proceso</t>
  </si>
  <si>
    <t>R1</t>
  </si>
  <si>
    <t>Posibilidad de recibir o solicitar cualquier dádiva o beneficio a nombre propio o de terceros al formular proyectos direccionados que no respondan a ninguna necesidad.</t>
  </si>
  <si>
    <t xml:space="preserve">Proyectos direccionados no pertinentes a la entidad </t>
  </si>
  <si>
    <t>Corrupción</t>
  </si>
  <si>
    <t xml:space="preserve">Deficiencia en la gestión
Presupuestos mal implementados
</t>
  </si>
  <si>
    <t>3. Posible</t>
  </si>
  <si>
    <t>Preventivo</t>
  </si>
  <si>
    <t>Moderado</t>
  </si>
  <si>
    <t>Fuerte</t>
  </si>
  <si>
    <t>Directamente</t>
  </si>
  <si>
    <t>2. Improbable</t>
  </si>
  <si>
    <t>4. Mayor</t>
  </si>
  <si>
    <t>Reducir el riesgo</t>
  </si>
  <si>
    <t>Alta Dirección
planeación</t>
  </si>
  <si>
    <t xml:space="preserve">Capacitación realizada </t>
  </si>
  <si>
    <t xml:space="preserve">Listas de asistencia </t>
  </si>
  <si>
    <t>Sistema informático susceptible de manipulación.</t>
  </si>
  <si>
    <t>Tecnológico</t>
  </si>
  <si>
    <t>Tecnología</t>
  </si>
  <si>
    <t>Activos de seguridad digital del proceso</t>
  </si>
  <si>
    <t>R2</t>
  </si>
  <si>
    <t>4. Probable</t>
  </si>
  <si>
    <t>El area de sistemas define los roles de bases de datos, para controlar las acciones sobre la misma por funcionalidad y aplicativo de información.</t>
  </si>
  <si>
    <t>3. Moderado</t>
  </si>
  <si>
    <t xml:space="preserve">Actualización de roles y responsabilidades cada vez que se requiera </t>
  </si>
  <si>
    <t xml:space="preserve">Implementar mecanismsos de actualización de roles y responsabilidades </t>
  </si>
  <si>
    <t>Mecanismos de control</t>
  </si>
  <si>
    <t xml:space="preserve">Software, listas de chequeo, etc </t>
  </si>
  <si>
    <t>Admitir estudiantes que no cumplen con los requisitos establecidos en el procedimiento de Admisiones y Matrícula.</t>
  </si>
  <si>
    <t>Legal y Reglamentario</t>
  </si>
  <si>
    <t>Procesos</t>
  </si>
  <si>
    <t xml:space="preserve">El área de admisiones siempre deberá hacer una verificación de los requisitos de cada aspirante </t>
  </si>
  <si>
    <t xml:space="preserve">Implementar lista de chequeo de requisitos de los estudiantes para su admisión </t>
  </si>
  <si>
    <t xml:space="preserve">Admisiones </t>
  </si>
  <si>
    <t>Lista de chequeo</t>
  </si>
  <si>
    <t xml:space="preserve">No de casos presentados de admisiones erroneas
</t>
  </si>
  <si>
    <t xml:space="preserve">Lineamientos investigativos direccionados </t>
  </si>
  <si>
    <t>Procedimientos asociados</t>
  </si>
  <si>
    <t>R3</t>
  </si>
  <si>
    <t xml:space="preserve">Posibilidad de recibir o solicitar cualquier dádiva o beneficio a nombre propio o de terceros para direccionar proyectos de investigación </t>
  </si>
  <si>
    <t>Se elaboran los lineamientos favorenciendo a un aliado</t>
  </si>
  <si>
    <t xml:space="preserve">Proyectos de investigación no pertienentes con la realidad
</t>
  </si>
  <si>
    <t>Revisión por parte del comité evaluativo</t>
  </si>
  <si>
    <t>Comité evaluativo</t>
  </si>
  <si>
    <t xml:space="preserve">Actas de reunión </t>
  </si>
  <si>
    <t>R4</t>
  </si>
  <si>
    <t>2. Menor</t>
  </si>
  <si>
    <t>Evitar el riesgo</t>
  </si>
  <si>
    <t>R5</t>
  </si>
  <si>
    <t>Social y Cultural</t>
  </si>
  <si>
    <t>Transversalidad</t>
  </si>
  <si>
    <t>R6</t>
  </si>
  <si>
    <t>5. Catastrófico</t>
  </si>
  <si>
    <t>Area bienestar</t>
  </si>
  <si>
    <t xml:space="preserve">Plan de trabajo </t>
  </si>
  <si>
    <t xml:space="preserve">No de actividades de bienestar realizadas
% de satisfacción del personal en las actividades de bienestar </t>
  </si>
  <si>
    <t>Estudios previos direccionados.</t>
  </si>
  <si>
    <t>R7</t>
  </si>
  <si>
    <t>Posibilidad de recibir o solicitar cualquier dádiva o beneficio a nombre propio o de terceros para adjudicar y celebrar un contrato.</t>
  </si>
  <si>
    <t xml:space="preserve">Se elaboran los estudios previos favoreciendo a un proponente </t>
  </si>
  <si>
    <t xml:space="preserve">Sanciones disciplinarias
Mala imagen de la entidad
</t>
  </si>
  <si>
    <t>Comité de contratación activo</t>
  </si>
  <si>
    <t>R8</t>
  </si>
  <si>
    <t>R9</t>
  </si>
  <si>
    <t>1. Rara vez</t>
  </si>
  <si>
    <t>R10</t>
  </si>
  <si>
    <t>R11</t>
  </si>
  <si>
    <t>R12</t>
  </si>
  <si>
    <t>R13</t>
  </si>
  <si>
    <t xml:space="preserve"> Manipulación de la información de datos laborales de la persona a contratar.</t>
  </si>
  <si>
    <t>Personal</t>
  </si>
  <si>
    <t>R14</t>
  </si>
  <si>
    <t>Posibilidad de recibir o solicitar cualquier dádiva o beneficio a nombre propio o de terceros con el fin de favorecer a alguien con un nombramiento.</t>
  </si>
  <si>
    <t>Se nombran funcionarios sin el lleno de requisitos legales para ocupar algún cargo</t>
  </si>
  <si>
    <t xml:space="preserve">Baja productividad del talento humano
Mala imagen de la entidad
</t>
  </si>
  <si>
    <t xml:space="preserve">El profesional  encargado, cada vez que hay un proceso de vinculación, valida el diligenciamiento del formato  mediante la comparación de la informacion de la lista de chequeo con los documentos de soporte de la hoja de vida, el cual tendrá un visto bueno del vicerrector Administrativo y financiero al cumplir la totalidad de requisitos. En el caso de encontrar una inconsistencia, se requiere  al profesional de talento humano para que aclare la misma. La evidencia de este control es la lista de chequeo diligenciada con el visto bueno del vicerrector administrativo y financiero </t>
  </si>
  <si>
    <t>Revisión obligatoria en cada vinculación del personal</t>
  </si>
  <si>
    <t xml:space="preserve">Talento humano </t>
  </si>
  <si>
    <t>Lista de chequeo elaborada</t>
  </si>
  <si>
    <t xml:space="preserve">Prueba de desempeño satisfactoria del cargo ocupado
</t>
  </si>
  <si>
    <t xml:space="preserve">Area de sistemas </t>
  </si>
  <si>
    <t>Posibilidad de recibir dádivas o beneficios a nombre propio o de terceros para emitir resultados de las evaluaciones distintos a la realidad.</t>
  </si>
  <si>
    <t xml:space="preserve">Auditorias sin objetividad  y sin independencia </t>
  </si>
  <si>
    <t xml:space="preserve">Documentar las evaluaciones realizadas </t>
  </si>
  <si>
    <t>Jefe de control interno</t>
  </si>
  <si>
    <t>Formatos de auditoria</t>
  </si>
  <si>
    <t xml:space="preserve">Depende del número de auditorias en su programa anual de auditorías </t>
  </si>
  <si>
    <t xml:space="preserve">Formatos dligenciados </t>
  </si>
  <si>
    <t xml:space="preserve">No de auditorías realizadas
</t>
  </si>
  <si>
    <t>ACADEMICA</t>
  </si>
  <si>
    <t>GESTION TECNOLOGICA</t>
  </si>
  <si>
    <t>TALENTO HUMANO</t>
  </si>
  <si>
    <t>LEGAL ADMINISTRATIVA</t>
  </si>
  <si>
    <t>CONTROL INTERNO</t>
  </si>
  <si>
    <t>SIAC</t>
  </si>
  <si>
    <t>COMUNICACIONES Y MERCADEO</t>
  </si>
  <si>
    <t>GESTION DOCUMENTAL</t>
  </si>
  <si>
    <t>INVESTIGACION</t>
  </si>
  <si>
    <t>PROCESO</t>
  </si>
  <si>
    <t>Dirigir, gestionar y supervisar los recursos necesarios para el cumplimiento de objetivos y metas institucionales, con base en la normatividad vigente y políticas aplicables al sector para la mejora continua.</t>
  </si>
  <si>
    <t xml:space="preserve">Incumplimiento de los requisitos para poder definir una necesidad </t>
  </si>
  <si>
    <t>Coordinar  las actividades académicas desarrolladas en la educación superior en INFOTEP, para formar el recurso humano calificado en el Departamento Archipiélago de San Andrés, Providencia, y Santa Catalina, en las áreas de competencia de la Institución.</t>
  </si>
  <si>
    <t>Posibilidad de recibir dádivas o beneficios a nombre propio o de terceros por alterar la información de la plataforma acedémica</t>
  </si>
  <si>
    <t xml:space="preserve">La plataforma académica es suceptible de manipulación </t>
  </si>
  <si>
    <t xml:space="preserve">Alteración de calificaciones
Cambio de número de estudiantes inscritos
Modificación de la malla curricular
Cambio en la distribución de los créditos académicos
</t>
  </si>
  <si>
    <t xml:space="preserve">Planear y ejecutar programas dirigidos a estudiantes y  egresados desde los diferentes componentes del área de bienestar los cuales son: recreación y deporte, arte y cultura, salud, apoyo socioeconómico y permanencia y graduación. </t>
  </si>
  <si>
    <t xml:space="preserve">Realización de actividades no incluidas en el plan de trabajo </t>
  </si>
  <si>
    <t>Posibilidad de recibir dádivas o beneficios a nombre propio o de terceros por favorecer el desarrollo de actividades de bienestar no acordes con la realidad institucional</t>
  </si>
  <si>
    <t xml:space="preserve">Se realizan actividades no contempladas en el plan de trabajo de bienestar </t>
  </si>
  <si>
    <t xml:space="preserve">Actividades que no satisfacen las expectativas de la comunidad educativa 
</t>
  </si>
  <si>
    <t>Diseñar, fortalecer y mantener la infraestructura y servicios tecnológicos que soportan la gestión de la entidad, a partir del uso de tecnologías  y de desarrollos tecnológicos que permitan el logro de los objetivos institucionales.</t>
  </si>
  <si>
    <t xml:space="preserve">No realizar el seguimiento adecuado a los mantenimientos de sistemas de información </t>
  </si>
  <si>
    <t>Posibilidad de  recibir o solicitar cualquier dádiva o beneficio a nombre propio o de terceros por modificar, filtrar o extraer información clasificada y reservada contenida en los diferentes sistemas de la Entidad.</t>
  </si>
  <si>
    <t xml:space="preserve">El seguimiento a los mantenimientos no se contempla como una actividad rutinaria sólo en caso excepcionales </t>
  </si>
  <si>
    <t xml:space="preserve">
Pérdida de infotmación 
Acceso a información clasificada y reservada </t>
  </si>
  <si>
    <t>Dirigir, incentivar y mantener el talento humano de INFOTEP para cumplir con los objetivos, metas y políticas institucionales, determinando competencias laborales adecuadas (educación, formación, habilidades y experiencia) para la prestación de los servicios.</t>
  </si>
  <si>
    <t>Administrar, ejecutar y gestionar los recursos necesarios para el cabal desempeño de las políticas, objetivos y metas institucionales, observando los principios de transparencia, eficiencia y eficacia, dando aplicabilidad a la normatividad vigente.</t>
  </si>
  <si>
    <t>Evaluar el  Sistema  de Control  Interno del  INFOTEP,  desde el Rol de aveluador Independiente -  Estableciendo y aplicado  procesos y procedimientos de auditoria, evaluacion, seguimiento y  acompañamiento que ayuden a verificar la efectividad de los controles definidos por El INFOTEP en los diferentes procesos con el propósito de contribuir al desempeño de la gestión institucional en cada vigencia</t>
  </si>
  <si>
    <t>Ocultar hallazgos yo resultados de las auditorías lo cual impida identificar prácticas irregulares o corruptas.</t>
  </si>
  <si>
    <t xml:space="preserve">Sanciones disciplinarias
Mala imagen de la entidad 
</t>
  </si>
  <si>
    <t>Asegurar la calidad y mejoramiento continuo de las funciones institucionales a partir de la consolidación de una cultura de la calidad, mediante la cual se articule la planeación, la gestión, la evaluación y la autorregulación como aporte a la formación integral y desarrollo social.</t>
  </si>
  <si>
    <t>Condiciones de calidad que no cumplen con lo estipulado por el MEN</t>
  </si>
  <si>
    <t xml:space="preserve">Posibilidad de recibir dádivas o beneficios a nombre propio o de terceros para favorecer el proceso de inscripción, modificación o renovación de los registros calificados </t>
  </si>
  <si>
    <t xml:space="preserve">Las condiciones de calidad de la entidad no garantizan la inscripción, modificación o renovación de los registos calificados </t>
  </si>
  <si>
    <t xml:space="preserve">Mala imagen de la entidad
Detrimento patrimonial
Pérdida de estudiantes
Falta de credibilidad en el sector </t>
  </si>
  <si>
    <t xml:space="preserve">Diseñar estrategias comunicativas y de mercadeo para mejorar la imagen de la institución </t>
  </si>
  <si>
    <t>Contenidos sin revisión antes de su publicación</t>
  </si>
  <si>
    <t>Comunicación entre procesos</t>
  </si>
  <si>
    <t>Posibilidad de recibir dádivas o beneficios a nombre propio o de terceros para publicar contenidos no autorizados en los diferentes canales de comunicación</t>
  </si>
  <si>
    <t>Los contenidos publicados no cumplen con los estándares de calidad</t>
  </si>
  <si>
    <t xml:space="preserve">Desinformación a los grupos de valor 
Mala imagen de la entidad
</t>
  </si>
  <si>
    <t xml:space="preserve">Adelantar la planificación, manejo y organización de la información documental producida y recibida por el INFOTEP, desde su origen hasta su destino final con el objeto de facilitar su utilización y conservación </t>
  </si>
  <si>
    <t xml:space="preserve">Falta de control en salvaguardar los documentos físicos y electrónicos 
</t>
  </si>
  <si>
    <t>Interacciones con otros procesos</t>
  </si>
  <si>
    <t>Posibilidad de pérdida, extravío  o manipulación de documentos, registros de documentos, soportes y demás información de manera intencional para favorecer a terceros.</t>
  </si>
  <si>
    <t xml:space="preserve">No se salvaguardan los documentos físicos y electrónicos y su acceso esta abierto a uso indiscriminado </t>
  </si>
  <si>
    <t xml:space="preserve">Pérdida de la información
No hay memoría archivística en la entidad 
</t>
  </si>
  <si>
    <t xml:space="preserve">Brindar atención con calidad y oportunidad a los grupos de valor, mediante la implementación de estrategias para atender la demanda de los ciudadanos en trámites, servicios, relacionado con la presentación , tratamiento y radicación de las peticiones presentadas verbalmente, peticiones por escrito, quejas, reclamos, sugerencias,  denuncias y felicitaciones a través de canales de atención verificando  la  percepción  de  la  satisfacción  ciudadana  en  el marco de los servicios y trámites misionales que presta la entidad </t>
  </si>
  <si>
    <t xml:space="preserve">Presiones indebidas
Desconocimiento y/o experiencia por parte del personal que presta el servicio </t>
  </si>
  <si>
    <t>Posibilidad de recibir o solicitar cualquier dádiva o beneficio a nombre propio o de terceros con el fin de adelantar un trámite o servicio</t>
  </si>
  <si>
    <t xml:space="preserve">No se gestionan los trámites conforme a los requisitos  establecidos </t>
  </si>
  <si>
    <t xml:space="preserve">Pérdida de credibilidad
sanciones   
Insatisfacción de los grupos de valor </t>
  </si>
  <si>
    <t>Establecer los lineamientos generales que permitan fortalecer la dimensión internacional e intercultural de INFOTEP, favoreciendo la interacción de las funciones misionales para responder a la necesidad de formar ciudadanos globales y competitivos en segunda lengua (inlgés) y en lenguaje kriol</t>
  </si>
  <si>
    <t>Falta de control en el cumplimiento de los requisitos y en el proceso de acceder a la movilidad</t>
  </si>
  <si>
    <t>Posibilidad de recibir o solicitar cualquier dádiva o beneficio a nombre propio o de terceros para lograr la movilización saliente tanto nacional como internacional</t>
  </si>
  <si>
    <t>Se aprueban movilidades sin el lleno de los requisitos</t>
  </si>
  <si>
    <t xml:space="preserve">Sanciones disciplinarias, legales 
Mala imagen de la entidad
</t>
  </si>
  <si>
    <t>Coordinar y articular la relación entre la  comunidad académica y la sociedad a través de la creación de programas comunitarios coherentes con la razón de ser del INFOTEP; así como con el desarrollo de programas  de educación continuada que complementan la formación técnica profesional que dé respuesta a las necesidades sociales del entorno</t>
  </si>
  <si>
    <t>Poryectos sociales direccionados y cursos de educación continua no pertinentes</t>
  </si>
  <si>
    <t>Posibilidad de recibir o solicitar cualquier dádiva o beneficio a nombre propio o de terceros para direccionar los beneficiarios del ejecutor de los proyectos sociales o la  asignación de  cursos de educación continua</t>
  </si>
  <si>
    <t>Se elaboran las linea s de trabajo favorenciendo un perifil específico tanto en proyectos sociales como en cursos de educación continua</t>
  </si>
  <si>
    <t>Desarrollar procesos continuos de investigación,  innovación, creación artística y cultural  que contribuyan  a la construcción y gestión del conocimiento  a través  de la ciencia, la tecnología y la innovación enmarcados bajo los lineamientos de desarrollo sostenible que permitan el cumplimiento de objetivos y metas institucionales.</t>
  </si>
  <si>
    <t>FORMATO MATRIZ DE RIESGOS DE CORRUPCIÓN 2025</t>
  </si>
  <si>
    <t>El área de planeación formula los proyectos  con los líderes de procesos y alta dirección alineados con la planeación estratégica de la entidad para que sean presentados ante los organismos competentes</t>
  </si>
  <si>
    <t>Reunión de direccionamiento estratégico para evaluar, ajustar y aprobar los planes y proyectos formulados</t>
  </si>
  <si>
    <t xml:space="preserve">Capacitación en planeación estratégica de planes, programas y proyectos </t>
  </si>
  <si>
    <t xml:space="preserve">No de capacitaciones realizadas
</t>
  </si>
  <si>
    <t>El jefe de planeación ha participado en las asistencias técnicas en formulación de planes, programas y proyectos de inversión así como en temas relevantes para la proyección financiera</t>
  </si>
  <si>
    <t xml:space="preserve">Jefe de planeación </t>
  </si>
  <si>
    <t xml:space="preserve">No de capacitaciones realizadas </t>
  </si>
  <si>
    <t xml:space="preserve">Area sistemas </t>
  </si>
  <si>
    <t>No de mecanismos implementados
No de eventos vulnerables de ataque cibernetico</t>
  </si>
  <si>
    <t>Los roles y responsablidades estan claramente establecidos y los designa el área de sistemas</t>
  </si>
  <si>
    <t>Coordinador académico</t>
  </si>
  <si>
    <t>No de roles establecidos</t>
  </si>
  <si>
    <t>La lista de chequeo de requisitos se diligencia para cada estudiante desde el área de admisiones</t>
  </si>
  <si>
    <t>Lista de chequeo diligenciada</t>
  </si>
  <si>
    <t xml:space="preserve">El profesional de bienestar realiza el cronograma de trabajo anual de las actividades con visto bueno del vicerrector académico </t>
  </si>
  <si>
    <t>Modificar el plan  en caso de que se presente un cambio sustancial y justificado  en lo programado</t>
  </si>
  <si>
    <t xml:space="preserve">Elaborar el cronograma de trabajo en cada inicio de vigencia y su visto bueno. El Vicerrector académico debe realizar el seguimiento al cronograma de trabajo como segunda linea de defensa </t>
  </si>
  <si>
    <t>Cronograma de trabajo elaborado</t>
  </si>
  <si>
    <t>El cronograma de trabajo se encuentra elaborado y en proceso de implementación  y cada actividad es previamente revisada por el Vicerrector academico para su aprobacion</t>
  </si>
  <si>
    <t xml:space="preserve">Profesional área de bienestar </t>
  </si>
  <si>
    <t xml:space="preserve">Cronograma de trabajo en ejecución </t>
  </si>
  <si>
    <t>Se tiene definida la segregacion de funciones en cada uno de los sistemas de informacion de la entidad. Copias de seguridad y - Backups.</t>
  </si>
  <si>
    <t xml:space="preserve"> Iniciar la investigación disciplinaria, fiscal o remitir a las instancias correspondientes.</t>
  </si>
  <si>
    <t xml:space="preserve">Restringir el acceso a los sistemas de información
Realizar una validación periódica de los usuarios </t>
  </si>
  <si>
    <t xml:space="preserve">Usuarios validados 
</t>
  </si>
  <si>
    <t xml:space="preserve">Listado de usuarios validados </t>
  </si>
  <si>
    <t xml:space="preserve">No de usuarios validados
</t>
  </si>
  <si>
    <t>Se definen los roles y responsabildades y las validaciones de los usuarios</t>
  </si>
  <si>
    <t>Lista de usuarios validados</t>
  </si>
  <si>
    <t>Implementar lista de chequeo de revisión de requisitos para el cargo</t>
  </si>
  <si>
    <t>Se realiza el diligenciamiento de la lista de chequeo la cual se encuentra acorde con el manual de funciones para la vinculación de personal  con el visto bueno del Vicerrector administrativo y financieron</t>
  </si>
  <si>
    <t xml:space="preserve">Líder de talento humano </t>
  </si>
  <si>
    <t>Consolidar el Estudio Previo y Pliego de Condiciones teniendo en cuenta los requisitos de carácter técnico, jurídico y financiero.  
Establecer las especificaciones técnicas de los bienes y/o servicios a adquirir.
Elaborar el análisis del sector  (estudio de mercado, matriz de riesgos, entre otros).
Tener definida las funciones de cada uno, de tal manera que el funcionario revise lo suyo, el jefe revise lo realizado por el funcionario y que además sea revisado y avalado por un Comité de Contratación para todo contrato que lo amerite y por el nominador. De estas acciones se dejará constancia (visto bueno y acta).</t>
  </si>
  <si>
    <t xml:space="preserve">Revisión por parte del comité de contratación de contratos de procesos en los casos en que aplique
Visto bueno del ordenador del gasto para contratos de prestación de servicios </t>
  </si>
  <si>
    <t>Gestión administrativa y financiera</t>
  </si>
  <si>
    <t>Según aplique</t>
  </si>
  <si>
    <t xml:space="preserve">No de contratos suscritos
</t>
  </si>
  <si>
    <t xml:space="preserve">Los procesos son revisados por el comité de contratación en los casos en que aplique
Los contratos de prestación de servicios tienen el visto bueno del ordenador del gasto </t>
  </si>
  <si>
    <t>Líder área gestión administrativa y financiera</t>
  </si>
  <si>
    <t>Contratos suscritos</t>
  </si>
  <si>
    <t xml:space="preserve">Estatuto de auditoría interna y código de ética del auditor implementado con parámetros técnicos para cada auditoría, donde queden estandarizados todos los formatos de evaluación. Estos formatos deben tener toda  la información  a requerir.
</t>
  </si>
  <si>
    <t xml:space="preserve">Estatuto de auditoría interna y código de ética del auditor </t>
  </si>
  <si>
    <t>Las evaluaciones se realizan conforme a lo establecido por el estatuto de auditoría y código del auditor y la idoneidad del auditor</t>
  </si>
  <si>
    <t xml:space="preserve">Líder de control interno </t>
  </si>
  <si>
    <t xml:space="preserve">No de auditorías realizadas </t>
  </si>
  <si>
    <t>Realizar un seguimiento en cada etapa del proceso para la inscripción, modificación o renovación de los registros calificados 
ademas, el MEN realiza el proceso de aprobacion o no de las solicitudes de forma objetiva de acuerdo a la normatividad establecida</t>
  </si>
  <si>
    <t xml:space="preserve">Convocar Consejo directivo para la toma de decisiones </t>
  </si>
  <si>
    <t xml:space="preserve">El area del SIAC tiene personal designado para  hacer el seguimiento a cada una de las etapas de los registros calificados
El MEN dispone de la plataforma SACES donde se radican las solicitudes de inscripcion, modificacion o renovacion de registros calificados </t>
  </si>
  <si>
    <t xml:space="preserve">Líder SIAC
Alta Dirección </t>
  </si>
  <si>
    <t>Seguimientos del personal
Seguimiento en SACES</t>
  </si>
  <si>
    <t>Depende del numero de procesos</t>
  </si>
  <si>
    <t xml:space="preserve">Seguimientos del personal
Seguimiento en SACES </t>
  </si>
  <si>
    <t xml:space="preserve">No de segumientos realizados </t>
  </si>
  <si>
    <t>Se realizan los seguimientos de las etapas que se esten desarrollando por parte del personal del  area del SIAC.  Ademas, se dispone de personal capacitado  para realizar el seguimiento a las solicitudes que se radiquen en  SACES  para lograr respuesta a los requerimientos de completitud de la informacion  por parte del MEN segun sea el caso.</t>
  </si>
  <si>
    <t xml:space="preserve">Seguimientos realizados </t>
  </si>
  <si>
    <t xml:space="preserve">Canalizar a traves del lider de comunicaciones, la divulgación de la información oficial de la institucion a medios externos  </t>
  </si>
  <si>
    <t>Convocar reunion interna para determinar el responsable de la divulgacion no oficial de la informacion</t>
  </si>
  <si>
    <t>El rol y la responsabilidad de publicar en los canales externos de comunicación de la entidad se tiene designado a una sóla persona</t>
  </si>
  <si>
    <t xml:space="preserve">Líder del area de comunicaciones </t>
  </si>
  <si>
    <t xml:space="preserve">Contenidos publicados </t>
  </si>
  <si>
    <t>Depende del número de contenidos  publicados</t>
  </si>
  <si>
    <t xml:space="preserve">N° de contenidos publicados </t>
  </si>
  <si>
    <t xml:space="preserve">Los contenidos son revisados por la misma persona que los publica y previamente son solicitados y revisados por los líderes de las áreas </t>
  </si>
  <si>
    <t xml:space="preserve">Capacitaciones periódicas en temas de Gestión Documental a los servidores encargados de administrar los archivos de gestión de la entidad por lo menos una vez al año, con el propósito de garantizar la buena administración y gestión de los archivos.  Ademas, se implementa el procedimiento de prestamo documental para evitar extravio o inadecuada manipulacion de los expedientes. Si se detecta deficiencia en la aplicación de los instrumentos archivísticos en las dependencias, se programaran nuevas visitas de capacitación a los servidores. </t>
  </si>
  <si>
    <t xml:space="preserve">Convocar un comité de MIPG para tratar la situación </t>
  </si>
  <si>
    <t xml:space="preserve">Las capacitaciones se realizan de acuerdo a un cronograma
</t>
  </si>
  <si>
    <t xml:space="preserve">Líder del area de gestión documental </t>
  </si>
  <si>
    <t xml:space="preserve">Capacitaciones realizadas 
</t>
  </si>
  <si>
    <t xml:space="preserve">Capacitaciones realizadas 
</t>
  </si>
  <si>
    <t xml:space="preserve">N° de capacitaciones realizadas 
</t>
  </si>
  <si>
    <t xml:space="preserve">Las capacitaciones se realizaron de acuerdo al cronograma respectivo
</t>
  </si>
  <si>
    <t xml:space="preserve">Capacitaciones realizadas
</t>
  </si>
  <si>
    <t xml:space="preserve">Se realizan capacitaciones al personal del área de servicio al ciudadano para conocer los requisitos dentro de cada uno de los trámites o servicios ofrecidos por la entidad </t>
  </si>
  <si>
    <t xml:space="preserve">Convocar una reunión con el grupo de servicio al ciudadano para la toma de decisiones </t>
  </si>
  <si>
    <t xml:space="preserve">Realizar las capacitaciones al personal de forma periódica </t>
  </si>
  <si>
    <t xml:space="preserve">Líder del área de servcio al ciudadano </t>
  </si>
  <si>
    <t xml:space="preserve">Capacitaciones realizadas </t>
  </si>
  <si>
    <t xml:space="preserve">N° de capacitaciones realizadas </t>
  </si>
  <si>
    <t xml:space="preserve">El personal del área de atención al ciudadano participó de una capacitación relacionada con la temática </t>
  </si>
  <si>
    <t xml:space="preserve">Número de capacitaciones realizadas </t>
  </si>
  <si>
    <t>Se presenta la solicitud de movilidad ante el consejo directivo o academico dependiendo de la persona a ser movilizada</t>
  </si>
  <si>
    <t>Convocar un comité de internacionalización para tratar la situación</t>
  </si>
  <si>
    <t>Definir dentro de la reunión con el consejo directivo o academico la autorizacion  la persona a realizar la movilidad saliente o entrante</t>
  </si>
  <si>
    <t>Jefe de ORI</t>
  </si>
  <si>
    <t>Reunión con los consejos</t>
  </si>
  <si>
    <t>Depende del número de invitaciones</t>
  </si>
  <si>
    <t>No de  actas</t>
  </si>
  <si>
    <t>La aprobacion de las movilidades salientes o entrantes quedan plasmadas en las actas de los respectivos consejos</t>
  </si>
  <si>
    <t>Número de actas</t>
  </si>
  <si>
    <t xml:space="preserve">Se elaboran convocatorias públicas a la comunidad educativa teniendo en cuenta lo plasmado en los documentos maestros de los programas y en los estudios de mercado contratados </t>
  </si>
  <si>
    <t>Convocar un consejo académico para tratar la situación</t>
  </si>
  <si>
    <t xml:space="preserve">Elaborar los lineamientos para abrir la convocatoria
de los proyectos sociales
Realizar las reuniones con los docentes para la identificación de los cursos de extensión </t>
  </si>
  <si>
    <t>Profesional Especializado de Extensión y Proyección Social</t>
  </si>
  <si>
    <t>Convocatoria formulada
Plan de acción de extensión profesores de planta</t>
  </si>
  <si>
    <t>1 (convocatoria)
1 (cuadro consolidado)</t>
  </si>
  <si>
    <t xml:space="preserve">
Convocatoria relizada
Cuadro consolidado</t>
  </si>
  <si>
    <t xml:space="preserve">No de convocatorias
Cuadro consolidado de plan de acción extensión profesores de planta
</t>
  </si>
  <si>
    <t>Las convocatorias se realizan y se consolidan un cuadro de plan de acción extensión profesores de planta  pero no se cumple el número de horas asignadas por los profesores  de planta, lo cual debe ser atendido por los procesos competentes del seguimiento</t>
  </si>
  <si>
    <t>No de convvocatorias
Cuadro consolidado</t>
  </si>
  <si>
    <t xml:space="preserve">Consolidar los lineamientos técnicos, evaluar los documentos jurídicos mediante un comité de evaluación con competencias investigativas y de extension o evaluadores externos
</t>
  </si>
  <si>
    <t>Comité evaluativo en funcionamiento o evaluadores externos</t>
  </si>
  <si>
    <t xml:space="preserve">Depende del número de proyectos investigativos formulados </t>
  </si>
  <si>
    <t xml:space="preserve">No de proyectos investigativos evaluados
</t>
  </si>
  <si>
    <t xml:space="preserve">Cualquier proyecto es aprobado a través del comité evaluativo con competencias investigativas y de extension de acuerdo al reglamento de investigacion e innovacion (Acuerdo 009 de 2021), de acuerdo a la convocatoria  y posterior a ello, se evaluán los proyectos por evaluadores externos ajenos a la institución </t>
  </si>
  <si>
    <t>Coordinador de investigación</t>
  </si>
  <si>
    <t>No de proyectos evaluados</t>
  </si>
  <si>
    <t>PROCESOS</t>
  </si>
  <si>
    <t xml:space="preserve">DIRECCIONAMIENTO </t>
  </si>
  <si>
    <t>BIENESTAR</t>
  </si>
  <si>
    <t>SERVICIO ALCIUDADANO</t>
  </si>
  <si>
    <t>INTERNACIONALIZACION Y BILINGUISMO</t>
  </si>
  <si>
    <t>EXTENCION</t>
  </si>
  <si>
    <t>SEGUIMIENTO RIESGOS DE CORRPUCION 2025</t>
  </si>
  <si>
    <t xml:space="preserve">
DESCRIPCION DE LA MATERIALIZACION DEL RIESGO Y OBSERVACIONES ASOCIADAS</t>
  </si>
  <si>
    <t>TERCER
SEGUIMIENTO</t>
  </si>
  <si>
    <t>SEGUNDO
 SEGUIMIENTO</t>
  </si>
  <si>
    <t>FECHAS CORTES DE SEGUIMIENTOS</t>
  </si>
  <si>
    <r>
      <rPr>
        <b/>
        <u/>
        <sz val="10"/>
        <color rgb="FF000000"/>
        <rFont val="Calibri"/>
        <family val="2"/>
        <scheme val="minor"/>
      </rPr>
      <t>AREA RESPONSABLE</t>
    </r>
    <r>
      <rPr>
        <b/>
        <sz val="10"/>
        <color rgb="FF000000"/>
        <rFont val="Calibri"/>
        <family val="2"/>
        <scheme val="minor"/>
      </rPr>
      <t xml:space="preserve">
CONTROL INTERNO</t>
    </r>
  </si>
  <si>
    <t>MAYO / AGOSTO</t>
  </si>
  <si>
    <t>NO MATERIALIZADO</t>
  </si>
  <si>
    <t>SEPTIEMBRE/DICIEMBRE</t>
  </si>
  <si>
    <t>Como resultado del seguimiento y la evaluación realizada por la Oficina de Control Interno del INFOTEP, se evidenció que el riesgo no se materializó. Adicionalmente, se contó con el monitoreo trimestral efectuado por la Oficina de Planeación, el cual sirvió como insumo para la verificación y análisis correspondiente.</t>
  </si>
  <si>
    <t>ESTRATEGICOS</t>
  </si>
  <si>
    <t>Direccionamiento</t>
  </si>
  <si>
    <t>Siac</t>
  </si>
  <si>
    <t>MISIONALES</t>
  </si>
  <si>
    <t>Gestión académica</t>
  </si>
  <si>
    <t>Bienestar</t>
  </si>
  <si>
    <t>Internacionalización  y bilingüismo</t>
  </si>
  <si>
    <t>Extensión</t>
  </si>
  <si>
    <t>Investigación</t>
  </si>
  <si>
    <t>APOYO</t>
  </si>
  <si>
    <t>Gestión Tecnológica</t>
  </si>
  <si>
    <t>Talento Humano</t>
  </si>
  <si>
    <t>Legal administrativa</t>
  </si>
  <si>
    <t>Comunicaciones y mercadeo</t>
  </si>
  <si>
    <t>Gestión Documental</t>
  </si>
  <si>
    <t>Servicio al ciudadano</t>
  </si>
  <si>
    <t>SEGUIMIENTO</t>
  </si>
  <si>
    <t>Control interno</t>
  </si>
  <si>
    <t>SE MATERIALIZO EL RIESGO</t>
  </si>
  <si>
    <t>DESCRIPCION DE LA MATERIALIZACION DEL RIESGO</t>
  </si>
  <si>
    <t xml:space="preserve">RESPONSABLE </t>
  </si>
  <si>
    <r>
      <t xml:space="preserve">Como resultado del seguimiento y la evaluación realizada por la Oficina de Control Interno del INFOTEP, se evidenció que el riesgo </t>
    </r>
    <r>
      <rPr>
        <u/>
        <sz val="10"/>
        <color theme="1"/>
        <rFont val="Arial"/>
        <family val="2"/>
      </rPr>
      <t>no se materializó</t>
    </r>
    <r>
      <rPr>
        <sz val="10"/>
        <color theme="1"/>
        <rFont val="Arial"/>
        <family val="2"/>
      </rPr>
      <t>. Adicionalmente, se contó con el monitoreo cuatrimestral elaborado por cada uno de los lideres de los procesos con el acompanamiento  efectuado por la Oficina de Planeación, el cual sirvió como insumo para la verificación y análisis correspondiente.</t>
    </r>
  </si>
  <si>
    <r>
      <t xml:space="preserve">Como resultado del seguimiento y la evaluación realizada por la Oficina de Control Interno del INFOTEP, se evidenció que el riesgo </t>
    </r>
    <r>
      <rPr>
        <u/>
        <sz val="10"/>
        <color theme="1"/>
        <rFont val="Arial"/>
        <family val="2"/>
      </rPr>
      <t xml:space="preserve">no se materializó. </t>
    </r>
    <r>
      <rPr>
        <sz val="10"/>
        <color theme="1"/>
        <rFont val="Arial"/>
        <family val="2"/>
      </rPr>
      <t>Adicionalmente, se contó con el monitoreo trimestral efectuado por la Oficina de Planeación, el cual sirvió como insumo para la verificación y análisis correspondiente.</t>
    </r>
  </si>
  <si>
    <r>
      <t>Como resultado del seguimiento y la evaluación realizada por la Oficina de Control Interno del INFOTEP, se evidenció que el riesgo</t>
    </r>
    <r>
      <rPr>
        <u/>
        <sz val="10"/>
        <color theme="1"/>
        <rFont val="Arial"/>
        <family val="2"/>
      </rPr>
      <t xml:space="preserve"> no se materializó. </t>
    </r>
    <r>
      <rPr>
        <sz val="10"/>
        <color theme="1"/>
        <rFont val="Arial"/>
        <family val="2"/>
      </rPr>
      <t>Adicionalmente, se contó con el monitoreo trimestral efectuado por la Oficina de Planeación, el cual sirvió como insumo para la verificación y análisis correspondiente.</t>
    </r>
  </si>
  <si>
    <r>
      <t>Como resultado del seguimiento y la evaluación realizada por la Oficina de Control Interno del INFOTEP, se evidenció que el riesgo n</t>
    </r>
    <r>
      <rPr>
        <u/>
        <sz val="10"/>
        <color theme="1"/>
        <rFont val="Arial"/>
        <family val="2"/>
      </rPr>
      <t xml:space="preserve">o se materializó. </t>
    </r>
    <r>
      <rPr>
        <sz val="10"/>
        <color theme="1"/>
        <rFont val="Arial"/>
        <family val="2"/>
      </rPr>
      <t>Adicionalmente, se contó con el monitoreo trimestral efectuado por la Oficina de Planeación, el cual sirvió como insumo para la verificación y análisis correspondiente.</t>
    </r>
  </si>
  <si>
    <t>ZONA DE RIESGO </t>
  </si>
  <si>
    <t>Extremo</t>
  </si>
  <si>
    <t>Moderado </t>
  </si>
  <si>
    <t xml:space="preserve"> Extremo</t>
  </si>
  <si>
    <t xml:space="preserve"> Moderado  </t>
  </si>
  <si>
    <t>  Extremo</t>
  </si>
  <si>
    <t> Extremo</t>
  </si>
  <si>
    <t>Alto </t>
  </si>
  <si>
    <t> Moderado</t>
  </si>
  <si>
    <t xml:space="preserve"> Extremo </t>
  </si>
  <si>
    <r>
      <t xml:space="preserve">Como resultado del seguimiento y la evaluación realizada por la Oficina de Control Interno del INFOTEP, se evidenció que el riesgo no se materializó. Adicionalmente, se contó con el monitoreo cuatrimestral elaborado por cada uno de los lideres de los procesos con el acompanamiento  efectuado por la Oficina de Planeación, el cual sirvió como insumo para la verificación y análisis correspondiente, teniendo en cuenta que, a partir de la próxima vigencia, entrará a regir la </t>
    </r>
    <r>
      <rPr>
        <b/>
        <sz val="10"/>
        <color theme="1"/>
        <rFont val="Calibri"/>
        <family val="2"/>
        <scheme val="minor"/>
      </rPr>
      <t>Versión 7 de la Guía para la Gestión Integral del Riesgo</t>
    </r>
    <r>
      <rPr>
        <sz val="10"/>
        <color theme="1"/>
        <rFont val="Calibri"/>
        <family val="2"/>
        <scheme val="minor"/>
      </rPr>
      <t>, la cual adopta un enfoque más estratégico y preventivo, alineado con el Modelo Integrado de Planeación y Gestión (MIPG), esta actualización busca fortalecer la cultura de gestión del riesgo en el sector público, promoviendo una actuación más proactiva, orientada a la anticipación de riesgos, la toma de decisiones oportunas y la mejora continua del desempeño dentro de la institucion INFOTEP</t>
    </r>
  </si>
  <si>
    <t>CONTROL INTERNO
OCI</t>
  </si>
  <si>
    <t xml:space="preserve">Como resultado del seguimiento y la evaluación realizada por la Oficina de Control Interno del INFOTEP, se evidenció que el riesgo no se materializó. Adicionalmente, se contó con el monitoreo cuatrimestral elaborado por cada uno de los lideres de los procesos con el acompanamiento  efectuado por la Oficina de Planeación, el cual sirvió como insumo para la verificación y análisis correspondiente, </t>
  </si>
  <si>
    <t>Proceso</t>
  </si>
  <si>
    <t xml:space="preserve">Direccionamiento </t>
  </si>
  <si>
    <t xml:space="preserve">Academica </t>
  </si>
  <si>
    <t xml:space="preserve">Bienestar </t>
  </si>
  <si>
    <t xml:space="preserve">Gestión Tecnológica </t>
  </si>
  <si>
    <t>Talemto humano</t>
  </si>
  <si>
    <t>Gestion documental</t>
  </si>
  <si>
    <t>Internacionalización y biinguismo</t>
  </si>
  <si>
    <t>Estensión</t>
  </si>
  <si>
    <t>TERCER
 SEGUIMIENTO</t>
  </si>
  <si>
    <t>SEPTIEMBRE / DICIEMBRE</t>
  </si>
  <si>
    <t>Como resultado del seguimiento y la evaluación realizada por la Oficina de Control Interno del INFOTEP, se evidenció que el riesgo no se materializó. Adicionalmente, se contó con el monitoreo cuatrimestral elaborado por cada uno de los lideres de los procesos con el acompanamiento  efectuado por la Oficina de Planeación, el cual sirvió como insumo para la verificación y análisis correspondiente, teniendo en cuenta que, a partir de la próxima vigencia, entrará a regir la Versión 7 de la Guía para la Gestión Integral del Riesgo, la cual adopta un enfoque más estratégico y preventivo, alineado con el Modelo Integrado de Planeación y Gestión (MIPG), esta actualización busca fortalecer la cultura de gestión del riesgo en el sector público, promoviendo una actuación más proactiva, orientada a la anticipación de riesgos, la toma de decisiones oportunas y la mejora continua del desempeño dentro de la institucion INFOTEP</t>
  </si>
  <si>
    <t>SE MATERIALIZO EL RIESGO?</t>
  </si>
  <si>
    <t>moderado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</si>
</sst>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Calibri"/>
      <family val="2"/>
      <scheme val="minor"/>
    </font>
    <font>
      <b/>
      <sz val="11"/>
      <color theme="1"/>
      <name val="Calibri"/>
      <family val="2"/>
      <scheme val="minor"/>
    </font>
    <font>
      <sz val="10"/>
      <color theme="1"/>
      <name val="Arial"/>
      <family val="2"/>
    </font>
    <font>
      <b/>
      <sz val="10"/>
      <name val="Arial"/>
      <family val="2"/>
    </font>
    <font>
      <b/>
      <sz val="20"/>
      <color theme="1"/>
      <name val="Calibri"/>
      <family val="2"/>
      <scheme val="minor"/>
    </font>
    <font>
      <sz val="12"/>
      <color theme="1"/>
      <name val="Arial"/>
      <family val="2"/>
    </font>
    <font>
      <b/>
      <sz val="12"/>
      <color rgb="FF000000"/>
      <name val="Arial"/>
      <family val="2"/>
    </font>
    <font>
      <sz val="11"/>
      <name val="Verdana"/>
      <family val="2"/>
    </font>
    <font>
      <sz val="10"/>
      <name val="Arial"/>
      <family val="2"/>
    </font>
    <font>
      <b/>
      <sz val="9"/>
      <color indexed="81"/>
      <name val="Tahoma"/>
      <family val="2"/>
    </font>
    <font>
      <sz val="9"/>
      <color indexed="81"/>
      <name val="Tahoma"/>
      <family val="2"/>
    </font>
    <font>
      <sz val="8"/>
      <color indexed="81"/>
      <name val="Tahoma"/>
      <family val="2"/>
    </font>
    <font>
      <b/>
      <sz val="8"/>
      <color indexed="81"/>
      <name val="Tahoma"/>
      <family val="2"/>
    </font>
    <font>
      <b/>
      <sz val="10"/>
      <color theme="1"/>
      <name val="Arial"/>
      <family val="2"/>
    </font>
    <font>
      <b/>
      <sz val="9"/>
      <color rgb="FF000000"/>
      <name val="Arial"/>
      <family val="2"/>
    </font>
    <font>
      <b/>
      <sz val="10"/>
      <color rgb="FF000000"/>
      <name val="Arial"/>
      <family val="2"/>
    </font>
    <font>
      <b/>
      <sz val="11"/>
      <color theme="1" tint="4.9989318521683403E-2"/>
      <name val="Arial"/>
      <family val="2"/>
    </font>
    <font>
      <sz val="8"/>
      <color rgb="FF000000"/>
      <name val="Arial"/>
      <family val="2"/>
    </font>
    <font>
      <b/>
      <sz val="8"/>
      <color rgb="FF000000"/>
      <name val="Arial"/>
      <family val="2"/>
    </font>
    <font>
      <sz val="11"/>
      <name val="Calibri"/>
      <family val="2"/>
      <scheme val="minor"/>
    </font>
    <font>
      <sz val="10"/>
      <color rgb="FF000000"/>
      <name val="Arial"/>
      <family val="2"/>
    </font>
    <font>
      <sz val="11"/>
      <color rgb="FF000000"/>
      <name val="Calibri"/>
      <family val="2"/>
      <scheme val="minor"/>
    </font>
    <font>
      <sz val="10"/>
      <name val="Calibri"/>
      <family val="2"/>
      <scheme val="minor"/>
    </font>
    <font>
      <sz val="11"/>
      <color rgb="FF000000"/>
      <name val="Arial"/>
      <family val="2"/>
    </font>
    <font>
      <sz val="11"/>
      <name val="Arial"/>
      <family val="2"/>
    </font>
    <font>
      <sz val="10"/>
      <color theme="1"/>
      <name val="Calibri"/>
      <family val="2"/>
      <scheme val="minor"/>
    </font>
    <font>
      <b/>
      <sz val="12"/>
      <color theme="1"/>
      <name val="Calibri"/>
      <family val="2"/>
      <scheme val="minor"/>
    </font>
    <font>
      <b/>
      <sz val="10"/>
      <color rgb="FF000000"/>
      <name val="Calibri"/>
      <family val="2"/>
      <scheme val="minor"/>
    </font>
    <font>
      <b/>
      <sz val="12"/>
      <color rgb="FF000000"/>
      <name val="Calibri"/>
      <family val="2"/>
      <scheme val="minor"/>
    </font>
    <font>
      <b/>
      <u/>
      <sz val="10"/>
      <color rgb="FF000000"/>
      <name val="Calibri"/>
      <family val="2"/>
      <scheme val="minor"/>
    </font>
    <font>
      <u/>
      <sz val="10"/>
      <color theme="1"/>
      <name val="Arial"/>
      <family val="2"/>
    </font>
    <font>
      <sz val="9"/>
      <color rgb="FF000000"/>
      <name val="Arial"/>
      <family val="2"/>
    </font>
    <font>
      <b/>
      <sz val="10"/>
      <color theme="1"/>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EF6F0"/>
        <bgColor indexed="64"/>
      </patternFill>
    </fill>
    <fill>
      <patternFill patternType="solid">
        <fgColor theme="9" tint="0.79998168889431442"/>
        <bgColor indexed="64"/>
      </patternFill>
    </fill>
    <fill>
      <patternFill patternType="solid">
        <fgColor indexed="65"/>
        <bgColor indexed="64"/>
      </patternFill>
    </fill>
    <fill>
      <patternFill patternType="solid">
        <fgColor theme="9" tint="-0.249977111117893"/>
        <bgColor indexed="64"/>
      </patternFill>
    </fill>
    <fill>
      <patternFill patternType="solid">
        <fgColor theme="5" tint="0.59999389629810485"/>
        <bgColor indexed="64"/>
      </patternFill>
    </fill>
    <fill>
      <patternFill patternType="solid">
        <fgColor theme="1" tint="0.499984740745262"/>
        <bgColor indexed="64"/>
      </patternFill>
    </fill>
    <fill>
      <patternFill patternType="solid">
        <fgColor theme="3" tint="0.39997558519241921"/>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theme="7" tint="-0.249977111117893"/>
        <bgColor indexed="64"/>
      </patternFill>
    </fill>
    <fill>
      <patternFill patternType="solid">
        <fgColor theme="5"/>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rgb="FFC9C9C9"/>
        <bgColor indexed="64"/>
      </patternFill>
    </fill>
    <fill>
      <patternFill patternType="solid">
        <fgColor rgb="FF33B8FB"/>
        <bgColor indexed="64"/>
      </patternFill>
    </fill>
    <fill>
      <patternFill patternType="solid">
        <fgColor rgb="FF00B0F0"/>
        <bgColor indexed="64"/>
      </patternFill>
    </fill>
  </fills>
  <borders count="57">
    <border>
      <left/>
      <right/>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s>
  <cellStyleXfs count="3">
    <xf numFmtId="0" fontId="0" fillId="0" borderId="0"/>
    <xf numFmtId="0" fontId="7" fillId="0" borderId="0"/>
    <xf numFmtId="0" fontId="8" fillId="0" borderId="0"/>
  </cellStyleXfs>
  <cellXfs count="377">
    <xf numFmtId="0" fontId="0" fillId="0" borderId="0" xfId="0"/>
    <xf numFmtId="0" fontId="5" fillId="2" borderId="6" xfId="0" applyFont="1" applyFill="1" applyBorder="1" applyAlignment="1">
      <alignment horizontal="justify" vertical="center" wrapText="1"/>
    </xf>
    <xf numFmtId="0" fontId="2" fillId="6" borderId="0" xfId="0" applyFont="1" applyFill="1" applyAlignment="1">
      <alignment horizontal="center" wrapText="1"/>
    </xf>
    <xf numFmtId="0" fontId="2" fillId="6" borderId="0" xfId="0" applyFont="1" applyFill="1" applyAlignment="1">
      <alignment wrapText="1"/>
    </xf>
    <xf numFmtId="0" fontId="2" fillId="6" borderId="0" xfId="0" applyFont="1" applyFill="1"/>
    <xf numFmtId="0" fontId="2" fillId="6" borderId="0" xfId="0" applyFont="1" applyFill="1" applyAlignment="1">
      <alignment horizontal="center" vertical="center"/>
    </xf>
    <xf numFmtId="0" fontId="2" fillId="6" borderId="0" xfId="0" applyFont="1" applyFill="1" applyAlignment="1">
      <alignment vertical="center"/>
    </xf>
    <xf numFmtId="0" fontId="2" fillId="0" borderId="27" xfId="0" applyFont="1" applyBorder="1" applyAlignment="1">
      <alignment horizontal="left" vertical="center" wrapText="1"/>
    </xf>
    <xf numFmtId="0" fontId="2" fillId="0" borderId="27" xfId="0" applyFont="1" applyBorder="1" applyAlignment="1">
      <alignment horizontal="center" vertical="center" wrapText="1"/>
    </xf>
    <xf numFmtId="0" fontId="13" fillId="2" borderId="27" xfId="0" applyFont="1" applyFill="1" applyBorder="1" applyAlignment="1">
      <alignment horizontal="center" vertical="center"/>
    </xf>
    <xf numFmtId="0" fontId="2" fillId="2" borderId="27" xfId="0" applyFont="1" applyFill="1" applyBorder="1" applyAlignment="1">
      <alignment horizontal="justify" vertical="center" wrapText="1"/>
    </xf>
    <xf numFmtId="0" fontId="2" fillId="6" borderId="27" xfId="0" applyFont="1" applyFill="1" applyBorder="1" applyAlignment="1">
      <alignment horizontal="justify" vertical="center" wrapText="1"/>
    </xf>
    <xf numFmtId="0" fontId="2" fillId="6" borderId="27" xfId="0" applyFont="1" applyFill="1" applyBorder="1" applyAlignment="1">
      <alignment horizontal="center" vertical="center" wrapText="1"/>
    </xf>
    <xf numFmtId="0" fontId="0" fillId="0" borderId="27" xfId="0" applyBorder="1" applyAlignment="1">
      <alignment horizontal="left" vertical="top" wrapText="1"/>
    </xf>
    <xf numFmtId="0" fontId="2" fillId="0" borderId="14"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29" xfId="0" applyFont="1" applyBorder="1" applyAlignment="1">
      <alignment horizontal="justify" vertical="top" wrapText="1"/>
    </xf>
    <xf numFmtId="0" fontId="2" fillId="0" borderId="29" xfId="0" applyFont="1" applyBorder="1" applyAlignment="1">
      <alignment horizontal="center" vertical="center" wrapText="1"/>
    </xf>
    <xf numFmtId="0" fontId="13" fillId="2" borderId="29" xfId="0" applyFont="1" applyFill="1" applyBorder="1" applyAlignment="1">
      <alignment horizontal="center" vertical="center"/>
    </xf>
    <xf numFmtId="0" fontId="2" fillId="2" borderId="29" xfId="0" applyFont="1" applyFill="1" applyBorder="1" applyAlignment="1">
      <alignment horizontal="left" vertical="top" wrapText="1"/>
    </xf>
    <xf numFmtId="0" fontId="2" fillId="6" borderId="29" xfId="0" applyFont="1" applyFill="1" applyBorder="1" applyAlignment="1">
      <alignment horizontal="center" vertical="center" wrapText="1"/>
    </xf>
    <xf numFmtId="0" fontId="2" fillId="6" borderId="29" xfId="0" applyFont="1" applyFill="1" applyBorder="1" applyAlignment="1">
      <alignment horizontal="center" vertical="top" wrapText="1"/>
    </xf>
    <xf numFmtId="0" fontId="0" fillId="0" borderId="41" xfId="0" applyBorder="1" applyAlignment="1">
      <alignment horizontal="left" vertical="top" wrapText="1"/>
    </xf>
    <xf numFmtId="0" fontId="2" fillId="0" borderId="52" xfId="0" applyFont="1" applyBorder="1" applyAlignment="1">
      <alignment horizontal="justify" vertical="top" wrapText="1"/>
    </xf>
    <xf numFmtId="0" fontId="2" fillId="0" borderId="3" xfId="0" applyFont="1" applyBorder="1" applyAlignment="1">
      <alignment horizontal="center" vertical="top" wrapText="1"/>
    </xf>
    <xf numFmtId="0" fontId="2" fillId="0" borderId="3" xfId="0" applyFont="1" applyBorder="1" applyAlignment="1">
      <alignment horizontal="center" vertical="center" wrapText="1"/>
    </xf>
    <xf numFmtId="0" fontId="13" fillId="2" borderId="3" xfId="0" applyFont="1" applyFill="1" applyBorder="1" applyAlignment="1">
      <alignment horizontal="center" vertical="center"/>
    </xf>
    <xf numFmtId="0" fontId="2" fillId="2" borderId="3" xfId="0" applyFont="1" applyFill="1" applyBorder="1" applyAlignment="1">
      <alignment horizontal="justify" vertical="top" wrapText="1"/>
    </xf>
    <xf numFmtId="0" fontId="2" fillId="6" borderId="3" xfId="0" applyFont="1" applyFill="1" applyBorder="1" applyAlignment="1">
      <alignment horizontal="center" vertical="center" wrapText="1"/>
    </xf>
    <xf numFmtId="0" fontId="0" fillId="0" borderId="4" xfId="0" applyBorder="1" applyAlignment="1">
      <alignment horizontal="center" vertical="top" wrapText="1"/>
    </xf>
    <xf numFmtId="0" fontId="2" fillId="0" borderId="37" xfId="0" applyFont="1" applyBorder="1" applyAlignment="1">
      <alignment horizontal="left" vertical="top" wrapText="1"/>
    </xf>
    <xf numFmtId="0" fontId="5" fillId="0" borderId="37" xfId="0" applyFont="1" applyBorder="1" applyAlignment="1">
      <alignment horizontal="justify" vertical="center" wrapText="1"/>
    </xf>
    <xf numFmtId="0" fontId="13" fillId="2" borderId="37" xfId="0" applyFont="1" applyFill="1" applyBorder="1" applyAlignment="1">
      <alignment horizontal="center" vertical="center"/>
    </xf>
    <xf numFmtId="0" fontId="2" fillId="2" borderId="37" xfId="0" applyFont="1" applyFill="1" applyBorder="1" applyAlignment="1">
      <alignment horizontal="justify" vertical="top" wrapText="1"/>
    </xf>
    <xf numFmtId="0" fontId="2" fillId="6" borderId="37" xfId="0" applyFont="1" applyFill="1" applyBorder="1" applyAlignment="1">
      <alignment horizontal="center" vertical="center" wrapText="1"/>
    </xf>
    <xf numFmtId="0" fontId="2" fillId="6" borderId="37" xfId="0" applyFont="1" applyFill="1" applyBorder="1" applyAlignment="1">
      <alignment horizontal="center" vertical="top" wrapText="1"/>
    </xf>
    <xf numFmtId="0" fontId="0" fillId="0" borderId="47" xfId="0" applyBorder="1" applyAlignment="1">
      <alignment horizontal="left" vertical="top" wrapText="1"/>
    </xf>
    <xf numFmtId="0" fontId="2" fillId="0" borderId="37" xfId="0" applyFont="1" applyBorder="1" applyAlignment="1">
      <alignment horizontal="justify" vertical="top" wrapText="1"/>
    </xf>
    <xf numFmtId="0" fontId="0" fillId="0" borderId="47" xfId="0" applyBorder="1" applyAlignment="1">
      <alignment horizontal="center" vertical="center" wrapText="1"/>
    </xf>
    <xf numFmtId="0" fontId="2" fillId="0" borderId="37" xfId="0" applyFont="1" applyBorder="1" applyAlignment="1">
      <alignment horizontal="left" vertical="center" wrapText="1"/>
    </xf>
    <xf numFmtId="0" fontId="2" fillId="2" borderId="37" xfId="0" applyFont="1" applyFill="1" applyBorder="1" applyAlignment="1">
      <alignment horizontal="justify" vertical="center" wrapText="1"/>
    </xf>
    <xf numFmtId="0" fontId="0" fillId="0" borderId="47" xfId="0" applyBorder="1" applyAlignment="1">
      <alignment horizontal="justify" vertical="top" wrapText="1"/>
    </xf>
    <xf numFmtId="0" fontId="2" fillId="0" borderId="37" xfId="0" applyFont="1" applyBorder="1" applyAlignment="1">
      <alignment horizontal="justify" vertical="center" wrapText="1"/>
    </xf>
    <xf numFmtId="0" fontId="2" fillId="0" borderId="37" xfId="0" applyFont="1" applyBorder="1" applyAlignment="1">
      <alignment horizontal="center" vertical="top" wrapText="1"/>
    </xf>
    <xf numFmtId="0" fontId="2" fillId="6" borderId="37" xfId="0" applyFont="1" applyFill="1" applyBorder="1" applyAlignment="1">
      <alignment horizontal="justify" vertical="top" wrapText="1"/>
    </xf>
    <xf numFmtId="0" fontId="0" fillId="0" borderId="47" xfId="0" applyBorder="1" applyAlignment="1">
      <alignment horizontal="center" vertical="top" wrapText="1"/>
    </xf>
    <xf numFmtId="0" fontId="15" fillId="2" borderId="32" xfId="0" applyFont="1" applyFill="1" applyBorder="1" applyAlignment="1">
      <alignment horizontal="center" vertical="center" wrapText="1"/>
    </xf>
    <xf numFmtId="0" fontId="15" fillId="2" borderId="54"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2" fillId="6" borderId="0" xfId="0" applyFont="1" applyFill="1" applyAlignment="1">
      <alignment horizontal="left"/>
    </xf>
    <xf numFmtId="0" fontId="0" fillId="0" borderId="0" xfId="0" applyAlignment="1">
      <alignment horizontal="left" vertical="top"/>
    </xf>
    <xf numFmtId="0" fontId="2" fillId="6" borderId="0" xfId="0" applyFont="1" applyFill="1" applyAlignment="1">
      <alignment horizontal="left" vertical="center"/>
    </xf>
    <xf numFmtId="14" fontId="2" fillId="6" borderId="0" xfId="0" applyNumberFormat="1" applyFont="1" applyFill="1" applyAlignment="1">
      <alignment horizontal="left" vertical="center"/>
    </xf>
    <xf numFmtId="0" fontId="17" fillId="2" borderId="16" xfId="0" applyFont="1" applyFill="1" applyBorder="1" applyAlignment="1">
      <alignment horizontal="center" vertical="center" wrapText="1"/>
    </xf>
    <xf numFmtId="0" fontId="15" fillId="2" borderId="55" xfId="0" applyFont="1" applyFill="1" applyBorder="1" applyAlignment="1">
      <alignment horizontal="center" vertical="center" wrapText="1"/>
    </xf>
    <xf numFmtId="0" fontId="17" fillId="4" borderId="32" xfId="0" applyFont="1" applyFill="1" applyBorder="1" applyAlignment="1">
      <alignment horizontal="center" vertical="center" wrapText="1"/>
    </xf>
    <xf numFmtId="0" fontId="15" fillId="4" borderId="32" xfId="0" applyFont="1" applyFill="1" applyBorder="1" applyAlignment="1">
      <alignment horizontal="center" vertical="center" wrapText="1"/>
    </xf>
    <xf numFmtId="0" fontId="14" fillId="2" borderId="32" xfId="0" applyFont="1" applyFill="1" applyBorder="1" applyAlignment="1">
      <alignment horizontal="center" vertical="center" wrapText="1"/>
    </xf>
    <xf numFmtId="0" fontId="18" fillId="2" borderId="32" xfId="0" applyFont="1" applyFill="1" applyBorder="1" applyAlignment="1">
      <alignment horizontal="center" vertical="center" wrapText="1"/>
    </xf>
    <xf numFmtId="0" fontId="18" fillId="2" borderId="53" xfId="0" applyFont="1" applyFill="1" applyBorder="1" applyAlignment="1">
      <alignment horizontal="center" vertical="center" wrapText="1"/>
    </xf>
    <xf numFmtId="14" fontId="15" fillId="2" borderId="39" xfId="0" applyNumberFormat="1" applyFont="1" applyFill="1" applyBorder="1" applyAlignment="1">
      <alignment horizontal="center" vertical="center" wrapText="1"/>
    </xf>
    <xf numFmtId="14" fontId="15" fillId="2" borderId="29" xfId="0" applyNumberFormat="1" applyFont="1" applyFill="1" applyBorder="1" applyAlignment="1">
      <alignment horizontal="center" vertical="center" wrapText="1"/>
    </xf>
    <xf numFmtId="0" fontId="15" fillId="2" borderId="29" xfId="0" applyFont="1" applyFill="1" applyBorder="1" applyAlignment="1">
      <alignment horizontal="center" vertical="center" wrapText="1"/>
    </xf>
    <xf numFmtId="0" fontId="15" fillId="2" borderId="40" xfId="0" applyFont="1" applyFill="1" applyBorder="1" applyAlignment="1">
      <alignment horizontal="center" vertical="center" wrapText="1"/>
    </xf>
    <xf numFmtId="0" fontId="15" fillId="2" borderId="41"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9" fillId="0" borderId="27" xfId="1" applyFont="1" applyBorder="1" applyAlignment="1" applyProtection="1">
      <alignment horizontal="center" vertical="center" wrapText="1"/>
      <protection hidden="1"/>
    </xf>
    <xf numFmtId="0" fontId="20" fillId="0" borderId="27" xfId="0" applyFont="1" applyBorder="1" applyAlignment="1">
      <alignment horizontal="center" vertical="center"/>
    </xf>
    <xf numFmtId="0" fontId="21" fillId="0" borderId="27" xfId="0" applyFont="1" applyBorder="1" applyAlignment="1">
      <alignment horizontal="center" vertical="center"/>
    </xf>
    <xf numFmtId="0" fontId="0" fillId="0" borderId="27" xfId="0" applyBorder="1" applyAlignment="1">
      <alignment horizontal="center" vertical="center"/>
    </xf>
    <xf numFmtId="0" fontId="22" fillId="7" borderId="27" xfId="2" applyFont="1" applyFill="1" applyBorder="1" applyAlignment="1">
      <alignment horizontal="center" vertical="center" wrapText="1"/>
    </xf>
    <xf numFmtId="0" fontId="20" fillId="2" borderId="27" xfId="0" applyFont="1" applyFill="1" applyBorder="1" applyAlignment="1">
      <alignment horizontal="center" vertical="center" wrapText="1"/>
    </xf>
    <xf numFmtId="0" fontId="8" fillId="0" borderId="27" xfId="1" applyFont="1" applyBorder="1" applyAlignment="1" applyProtection="1">
      <alignment horizontal="left" vertical="center" wrapText="1"/>
      <protection hidden="1"/>
    </xf>
    <xf numFmtId="0" fontId="23" fillId="2" borderId="27" xfId="0" applyFont="1" applyFill="1" applyBorder="1" applyAlignment="1">
      <alignment horizontal="center" vertical="center" wrapText="1"/>
    </xf>
    <xf numFmtId="0" fontId="24" fillId="0" borderId="27" xfId="1" applyFont="1" applyBorder="1" applyAlignment="1" applyProtection="1">
      <alignment horizontal="center" vertical="center" wrapText="1"/>
      <protection hidden="1"/>
    </xf>
    <xf numFmtId="0" fontId="19" fillId="0" borderId="27" xfId="2" applyFont="1" applyBorder="1" applyAlignment="1">
      <alignment horizontal="justify" vertical="top" wrapText="1"/>
    </xf>
    <xf numFmtId="0" fontId="19" fillId="2" borderId="27" xfId="2" applyFont="1" applyFill="1" applyBorder="1" applyAlignment="1">
      <alignment horizontal="center" vertical="center" wrapText="1"/>
    </xf>
    <xf numFmtId="14" fontId="8" fillId="0" borderId="27" xfId="1" applyNumberFormat="1" applyFont="1" applyBorder="1" applyAlignment="1" applyProtection="1">
      <alignment horizontal="center" vertical="center" wrapText="1"/>
      <protection hidden="1"/>
    </xf>
    <xf numFmtId="0" fontId="22" fillId="2" borderId="27" xfId="2" applyFont="1" applyFill="1" applyBorder="1" applyAlignment="1">
      <alignment horizontal="left" vertical="center" wrapText="1"/>
    </xf>
    <xf numFmtId="0" fontId="22" fillId="0" borderId="27" xfId="2" applyFont="1" applyBorder="1" applyAlignment="1">
      <alignment horizontal="left" vertical="center" wrapText="1"/>
    </xf>
    <xf numFmtId="0" fontId="22" fillId="0" borderId="27" xfId="2" applyFont="1" applyBorder="1" applyAlignment="1">
      <alignment horizontal="center" vertical="center" wrapText="1"/>
    </xf>
    <xf numFmtId="14" fontId="8" fillId="0" borderId="14" xfId="1" applyNumberFormat="1" applyFont="1" applyBorder="1" applyAlignment="1" applyProtection="1">
      <alignment horizontal="center" vertical="center" wrapText="1"/>
      <protection hidden="1"/>
    </xf>
    <xf numFmtId="0" fontId="25" fillId="0" borderId="27" xfId="0" applyFont="1" applyBorder="1" applyAlignment="1">
      <alignment horizontal="left" vertical="center" wrapText="1"/>
    </xf>
    <xf numFmtId="0" fontId="0" fillId="0" borderId="27" xfId="0" applyBorder="1"/>
    <xf numFmtId="0" fontId="8" fillId="0" borderId="14" xfId="1" applyFont="1" applyBorder="1" applyAlignment="1" applyProtection="1">
      <alignment horizontal="left" vertical="center" wrapText="1"/>
      <protection hidden="1"/>
    </xf>
    <xf numFmtId="0" fontId="0" fillId="0" borderId="14" xfId="0" applyBorder="1" applyAlignment="1">
      <alignment horizontal="center" vertical="center"/>
    </xf>
    <xf numFmtId="0" fontId="23" fillId="2" borderId="14" xfId="0" applyFont="1" applyFill="1" applyBorder="1" applyAlignment="1">
      <alignment horizontal="center" vertical="center" wrapText="1"/>
    </xf>
    <xf numFmtId="0" fontId="19" fillId="0" borderId="43" xfId="2" applyFont="1" applyBorder="1" applyAlignment="1">
      <alignment horizontal="center" vertical="center" wrapText="1"/>
    </xf>
    <xf numFmtId="0" fontId="2" fillId="0" borderId="14" xfId="0" applyFont="1" applyBorder="1" applyAlignment="1">
      <alignment vertical="center" wrapText="1"/>
    </xf>
    <xf numFmtId="0" fontId="2" fillId="0" borderId="14" xfId="0" applyFont="1" applyBorder="1" applyAlignment="1">
      <alignment horizontal="left" vertical="center" wrapText="1"/>
    </xf>
    <xf numFmtId="0" fontId="22" fillId="0" borderId="18" xfId="2" applyFont="1" applyBorder="1" applyAlignment="1">
      <alignment vertical="center" wrapText="1"/>
    </xf>
    <xf numFmtId="0" fontId="22" fillId="0" borderId="14" xfId="2" applyFont="1" applyBorder="1" applyAlignment="1">
      <alignment horizontal="center" vertical="center" wrapText="1"/>
    </xf>
    <xf numFmtId="0" fontId="0" fillId="0" borderId="36" xfId="0" applyBorder="1" applyAlignment="1">
      <alignment horizontal="center" vertical="center"/>
    </xf>
    <xf numFmtId="0" fontId="23" fillId="2" borderId="36" xfId="0" applyFont="1" applyFill="1" applyBorder="1" applyAlignment="1">
      <alignment horizontal="center" vertical="center" wrapText="1"/>
    </xf>
    <xf numFmtId="0" fontId="19" fillId="0" borderId="45" xfId="2" applyFont="1" applyBorder="1" applyAlignment="1">
      <alignment horizontal="center" vertical="center" wrapText="1"/>
    </xf>
    <xf numFmtId="0" fontId="19" fillId="0" borderId="39" xfId="1" applyFont="1" applyBorder="1" applyAlignment="1" applyProtection="1">
      <alignment horizontal="center" vertical="center" wrapText="1"/>
      <protection hidden="1"/>
    </xf>
    <xf numFmtId="0" fontId="19" fillId="0" borderId="29" xfId="1" applyFont="1" applyBorder="1" applyAlignment="1" applyProtection="1">
      <alignment horizontal="center" vertical="center" wrapText="1"/>
      <protection hidden="1"/>
    </xf>
    <xf numFmtId="0" fontId="20" fillId="0" borderId="29" xfId="0" applyFont="1" applyBorder="1" applyAlignment="1">
      <alignment horizontal="center" vertical="center"/>
    </xf>
    <xf numFmtId="0" fontId="21" fillId="0" borderId="29" xfId="0" applyFont="1" applyBorder="1" applyAlignment="1">
      <alignment horizontal="center" vertical="center"/>
    </xf>
    <xf numFmtId="0" fontId="0" fillId="0" borderId="29" xfId="0" applyBorder="1" applyAlignment="1">
      <alignment horizontal="center" vertical="center"/>
    </xf>
    <xf numFmtId="0" fontId="22" fillId="7" borderId="29" xfId="2" applyFont="1" applyFill="1" applyBorder="1" applyAlignment="1">
      <alignment horizontal="center" vertical="center" wrapText="1"/>
    </xf>
    <xf numFmtId="0" fontId="5" fillId="2" borderId="0" xfId="0" applyFont="1" applyFill="1" applyAlignment="1">
      <alignment horizontal="justify" vertical="center" wrapText="1"/>
    </xf>
    <xf numFmtId="0" fontId="8" fillId="0" borderId="29" xfId="1" applyFont="1" applyBorder="1" applyAlignment="1" applyProtection="1">
      <alignment horizontal="left" vertical="center" wrapText="1"/>
      <protection hidden="1"/>
    </xf>
    <xf numFmtId="0" fontId="23" fillId="2" borderId="29" xfId="0" applyFont="1" applyFill="1" applyBorder="1" applyAlignment="1">
      <alignment horizontal="center" vertical="center" wrapText="1"/>
    </xf>
    <xf numFmtId="0" fontId="24" fillId="0" borderId="29" xfId="1" applyFont="1" applyBorder="1" applyAlignment="1" applyProtection="1">
      <alignment horizontal="center" vertical="center" wrapText="1"/>
      <protection hidden="1"/>
    </xf>
    <xf numFmtId="0" fontId="24" fillId="0" borderId="40" xfId="1" applyFont="1" applyBorder="1" applyAlignment="1" applyProtection="1">
      <alignment horizontal="center" vertical="center" wrapText="1"/>
      <protection hidden="1"/>
    </xf>
    <xf numFmtId="0" fontId="22" fillId="7" borderId="41" xfId="2" applyFont="1" applyFill="1" applyBorder="1" applyAlignment="1">
      <alignment horizontal="center" vertical="center" wrapText="1"/>
    </xf>
    <xf numFmtId="0" fontId="19" fillId="2" borderId="43" xfId="2" applyFont="1" applyFill="1" applyBorder="1" applyAlignment="1">
      <alignment horizontal="center" vertical="center" wrapText="1"/>
    </xf>
    <xf numFmtId="0" fontId="2" fillId="0" borderId="44" xfId="0" applyFont="1" applyBorder="1" applyAlignment="1">
      <alignment vertical="center" wrapText="1"/>
    </xf>
    <xf numFmtId="0" fontId="2" fillId="0" borderId="29" xfId="0" applyFont="1" applyBorder="1" applyAlignment="1">
      <alignment vertical="center" wrapText="1"/>
    </xf>
    <xf numFmtId="0" fontId="2" fillId="0" borderId="29" xfId="0" applyFont="1" applyBorder="1" applyAlignment="1">
      <alignment horizontal="left" vertical="center" wrapText="1"/>
    </xf>
    <xf numFmtId="0" fontId="22" fillId="0" borderId="41" xfId="2" applyFont="1" applyBorder="1" applyAlignment="1">
      <alignment horizontal="center" vertical="center" wrapText="1"/>
    </xf>
    <xf numFmtId="0" fontId="2" fillId="0" borderId="27" xfId="0" applyFont="1" applyBorder="1" applyAlignment="1">
      <alignment horizontal="justify" vertical="center" wrapText="1"/>
    </xf>
    <xf numFmtId="0" fontId="19" fillId="0" borderId="2" xfId="1" applyFont="1" applyBorder="1" applyAlignment="1" applyProtection="1">
      <alignment horizontal="center" vertical="center" wrapText="1"/>
      <protection hidden="1"/>
    </xf>
    <xf numFmtId="0" fontId="19" fillId="0" borderId="3" xfId="1" applyFont="1" applyBorder="1" applyAlignment="1" applyProtection="1">
      <alignment horizontal="center" vertical="center" wrapText="1"/>
      <protection hidden="1"/>
    </xf>
    <xf numFmtId="0" fontId="20" fillId="0" borderId="3" xfId="0" applyFont="1" applyBorder="1" applyAlignment="1">
      <alignment horizontal="center" vertical="center"/>
    </xf>
    <xf numFmtId="0" fontId="20" fillId="0" borderId="37" xfId="0" applyFont="1" applyBorder="1" applyAlignment="1">
      <alignment horizontal="center" vertical="center"/>
    </xf>
    <xf numFmtId="0" fontId="21" fillId="0" borderId="3" xfId="0" applyFont="1" applyBorder="1" applyAlignment="1">
      <alignment horizontal="center" vertical="center"/>
    </xf>
    <xf numFmtId="0" fontId="0" fillId="0" borderId="3" xfId="0" applyBorder="1" applyAlignment="1">
      <alignment horizontal="center" vertical="center"/>
    </xf>
    <xf numFmtId="0" fontId="22" fillId="7" borderId="37" xfId="2" applyFont="1" applyFill="1" applyBorder="1" applyAlignment="1">
      <alignment horizontal="center" vertical="center" wrapText="1"/>
    </xf>
    <xf numFmtId="0" fontId="8" fillId="0" borderId="3" xfId="1" applyFont="1" applyBorder="1" applyAlignment="1" applyProtection="1">
      <alignment horizontal="left" vertical="center" wrapText="1"/>
      <protection hidden="1"/>
    </xf>
    <xf numFmtId="0" fontId="23" fillId="2" borderId="37"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4" fillId="0" borderId="3" xfId="1" applyFont="1" applyBorder="1" applyAlignment="1" applyProtection="1">
      <alignment horizontal="center" vertical="center" wrapText="1"/>
      <protection hidden="1"/>
    </xf>
    <xf numFmtId="0" fontId="24" fillId="0" borderId="51" xfId="1" applyFont="1" applyBorder="1" applyAlignment="1" applyProtection="1">
      <alignment horizontal="center" vertical="center" wrapText="1"/>
      <protection hidden="1"/>
    </xf>
    <xf numFmtId="0" fontId="22" fillId="7" borderId="47" xfId="2" applyFont="1" applyFill="1" applyBorder="1" applyAlignment="1">
      <alignment horizontal="center" vertical="center" wrapText="1"/>
    </xf>
    <xf numFmtId="0" fontId="19" fillId="0" borderId="35" xfId="2" applyFont="1" applyBorder="1" applyAlignment="1">
      <alignment horizontal="center" vertical="center" wrapText="1"/>
    </xf>
    <xf numFmtId="0" fontId="19" fillId="2" borderId="35" xfId="2" applyFont="1" applyFill="1" applyBorder="1" applyAlignment="1">
      <alignment horizontal="center" vertical="center" wrapText="1"/>
    </xf>
    <xf numFmtId="0" fontId="2" fillId="0" borderId="3" xfId="0" applyFont="1" applyBorder="1" applyAlignment="1">
      <alignment vertical="center" wrapText="1"/>
    </xf>
    <xf numFmtId="0" fontId="19" fillId="0" borderId="46" xfId="1" applyFont="1" applyBorder="1" applyAlignment="1" applyProtection="1">
      <alignment horizontal="center" vertical="center" wrapText="1"/>
      <protection hidden="1"/>
    </xf>
    <xf numFmtId="0" fontId="19" fillId="0" borderId="37" xfId="1" applyFont="1" applyBorder="1" applyAlignment="1" applyProtection="1">
      <alignment horizontal="center" vertical="center" wrapText="1"/>
      <protection hidden="1"/>
    </xf>
    <xf numFmtId="0" fontId="21" fillId="0" borderId="37" xfId="0" applyFont="1" applyBorder="1" applyAlignment="1">
      <alignment horizontal="center" vertical="center"/>
    </xf>
    <xf numFmtId="0" fontId="0" fillId="0" borderId="37" xfId="0" applyBorder="1" applyAlignment="1">
      <alignment horizontal="center" vertical="center"/>
    </xf>
    <xf numFmtId="0" fontId="2" fillId="0" borderId="49" xfId="0" applyFont="1" applyBorder="1" applyAlignment="1">
      <alignment vertical="center" wrapText="1"/>
    </xf>
    <xf numFmtId="0" fontId="8" fillId="0" borderId="37" xfId="1" applyFont="1" applyBorder="1" applyAlignment="1" applyProtection="1">
      <alignment horizontal="left" vertical="center" wrapText="1"/>
      <protection hidden="1"/>
    </xf>
    <xf numFmtId="0" fontId="24" fillId="0" borderId="37" xfId="1" applyFont="1" applyBorder="1" applyAlignment="1" applyProtection="1">
      <alignment horizontal="center" vertical="center" wrapText="1"/>
      <protection hidden="1"/>
    </xf>
    <xf numFmtId="0" fontId="24" fillId="0" borderId="48" xfId="1" applyFont="1" applyBorder="1" applyAlignment="1" applyProtection="1">
      <alignment horizontal="center" vertical="center" wrapText="1"/>
      <protection hidden="1"/>
    </xf>
    <xf numFmtId="0" fontId="2" fillId="0" borderId="37" xfId="0" applyFont="1" applyBorder="1" applyAlignment="1">
      <alignment vertical="center" wrapText="1"/>
    </xf>
    <xf numFmtId="0" fontId="22" fillId="0" borderId="47" xfId="2" applyFont="1" applyBorder="1" applyAlignment="1">
      <alignment vertical="center" wrapText="1"/>
    </xf>
    <xf numFmtId="0" fontId="22" fillId="0" borderId="37" xfId="2" applyFont="1" applyBorder="1" applyAlignment="1">
      <alignment horizontal="center" vertical="center" wrapText="1"/>
    </xf>
    <xf numFmtId="0" fontId="22" fillId="0" borderId="47" xfId="2" applyFont="1" applyBorder="1" applyAlignment="1">
      <alignment horizontal="center" vertical="center" wrapText="1"/>
    </xf>
    <xf numFmtId="0" fontId="22" fillId="0" borderId="47" xfId="2" applyFont="1" applyBorder="1" applyAlignment="1">
      <alignment horizontal="justify" wrapText="1"/>
    </xf>
    <xf numFmtId="0" fontId="2" fillId="0" borderId="49" xfId="0" applyFont="1" applyBorder="1" applyAlignment="1">
      <alignment horizontal="justify" vertical="center" wrapText="1"/>
    </xf>
    <xf numFmtId="0" fontId="22" fillId="0" borderId="37" xfId="2" applyFont="1" applyBorder="1" applyAlignment="1">
      <alignment vertical="center" wrapText="1"/>
    </xf>
    <xf numFmtId="0" fontId="2" fillId="0" borderId="17" xfId="0" applyFont="1" applyBorder="1" applyAlignment="1">
      <alignment horizontal="center" vertical="center" wrapText="1"/>
    </xf>
    <xf numFmtId="0" fontId="22" fillId="0" borderId="17" xfId="2" applyFont="1" applyBorder="1" applyAlignment="1">
      <alignment horizontal="center" vertical="center" wrapText="1"/>
    </xf>
    <xf numFmtId="0" fontId="13" fillId="8" borderId="46" xfId="0" applyFont="1" applyFill="1" applyBorder="1" applyAlignment="1">
      <alignment horizontal="center" vertical="center" wrapText="1"/>
    </xf>
    <xf numFmtId="0" fontId="15" fillId="8" borderId="32" xfId="0" applyFont="1" applyFill="1" applyBorder="1" applyAlignment="1">
      <alignment horizontal="center" vertical="center" wrapText="1"/>
    </xf>
    <xf numFmtId="0" fontId="0" fillId="0" borderId="27" xfId="0" applyBorder="1" applyAlignment="1">
      <alignment horizontal="center" vertical="center" wrapText="1"/>
    </xf>
    <xf numFmtId="0" fontId="22" fillId="0" borderId="28" xfId="2" applyFont="1" applyBorder="1" applyAlignment="1">
      <alignment horizontal="center" vertical="center" wrapText="1"/>
    </xf>
    <xf numFmtId="0" fontId="22" fillId="0" borderId="15" xfId="2" applyFont="1" applyBorder="1" applyAlignment="1">
      <alignment horizontal="center" vertical="center" wrapText="1"/>
    </xf>
    <xf numFmtId="0" fontId="2" fillId="0" borderId="15"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51" xfId="0" applyFont="1" applyBorder="1" applyAlignment="1">
      <alignment horizontal="center" vertical="center" wrapText="1"/>
    </xf>
    <xf numFmtId="0" fontId="22" fillId="0" borderId="48" xfId="2" applyFont="1" applyBorder="1" applyAlignment="1">
      <alignment horizontal="center" vertical="center" wrapText="1"/>
    </xf>
    <xf numFmtId="0" fontId="2" fillId="0" borderId="48" xfId="0" applyFont="1" applyBorder="1" applyAlignment="1">
      <alignment horizontal="center" vertical="center" wrapText="1"/>
    </xf>
    <xf numFmtId="0" fontId="22" fillId="0" borderId="33" xfId="2" applyFont="1" applyBorder="1" applyAlignment="1">
      <alignment horizontal="center" vertical="center" wrapText="1"/>
    </xf>
    <xf numFmtId="0" fontId="25" fillId="0" borderId="27" xfId="0" applyFont="1" applyBorder="1" applyAlignment="1">
      <alignment horizontal="center" vertical="center"/>
    </xf>
    <xf numFmtId="0" fontId="25" fillId="14" borderId="27" xfId="0" applyFont="1" applyFill="1" applyBorder="1" applyAlignment="1">
      <alignment horizontal="center" vertical="center"/>
    </xf>
    <xf numFmtId="0" fontId="25" fillId="0" borderId="27" xfId="0" applyFont="1" applyBorder="1" applyAlignment="1">
      <alignment wrapText="1"/>
    </xf>
    <xf numFmtId="0" fontId="25" fillId="14" borderId="14" xfId="0" applyFont="1" applyFill="1" applyBorder="1" applyAlignment="1">
      <alignment horizontal="center" vertical="center"/>
    </xf>
    <xf numFmtId="0" fontId="25" fillId="0" borderId="14" xfId="0" applyFont="1" applyBorder="1" applyAlignment="1">
      <alignment horizontal="center" vertical="center"/>
    </xf>
    <xf numFmtId="0" fontId="1" fillId="14" borderId="5" xfId="0" applyFont="1" applyFill="1" applyBorder="1" applyAlignment="1">
      <alignment horizontal="center" vertical="center" wrapText="1"/>
    </xf>
    <xf numFmtId="0" fontId="1" fillId="14" borderId="35" xfId="0" applyFont="1" applyFill="1" applyBorder="1" applyAlignment="1">
      <alignment horizontal="center" vertical="center" wrapText="1"/>
    </xf>
    <xf numFmtId="0" fontId="1" fillId="14" borderId="6" xfId="0" applyFont="1" applyFill="1" applyBorder="1" applyAlignment="1">
      <alignment horizontal="center" vertical="center" wrapText="1"/>
    </xf>
    <xf numFmtId="0" fontId="1" fillId="14" borderId="7" xfId="0" applyFont="1" applyFill="1" applyBorder="1" applyAlignment="1">
      <alignment horizontal="center" vertical="center" wrapText="1"/>
    </xf>
    <xf numFmtId="0" fontId="0" fillId="0" borderId="14" xfId="0" applyBorder="1" applyAlignment="1">
      <alignment horizontal="center" vertical="center" wrapText="1"/>
    </xf>
    <xf numFmtId="0" fontId="13" fillId="14" borderId="27" xfId="0" applyFont="1" applyFill="1" applyBorder="1" applyAlignment="1">
      <alignment horizontal="center" vertical="center" wrapText="1"/>
    </xf>
    <xf numFmtId="0" fontId="13" fillId="5" borderId="39" xfId="0" applyFont="1" applyFill="1" applyBorder="1" applyAlignment="1">
      <alignment horizontal="center" vertical="center" wrapText="1"/>
    </xf>
    <xf numFmtId="0" fontId="3" fillId="13" borderId="35" xfId="0" applyFont="1" applyFill="1" applyBorder="1" applyAlignment="1">
      <alignment horizontal="center" vertical="center" wrapText="1"/>
    </xf>
    <xf numFmtId="0" fontId="13" fillId="11" borderId="46" xfId="0" applyFont="1" applyFill="1" applyBorder="1" applyAlignment="1">
      <alignment horizontal="center" vertical="center" wrapText="1"/>
    </xf>
    <xf numFmtId="0" fontId="13" fillId="18" borderId="46" xfId="0" applyFont="1" applyFill="1" applyBorder="1" applyAlignment="1">
      <alignment horizontal="center" vertical="center" wrapText="1"/>
    </xf>
    <xf numFmtId="0" fontId="13" fillId="10" borderId="46" xfId="0" applyFont="1" applyFill="1" applyBorder="1" applyAlignment="1">
      <alignment horizontal="center" vertical="center" wrapText="1"/>
    </xf>
    <xf numFmtId="0" fontId="13" fillId="16" borderId="46" xfId="0" applyFont="1" applyFill="1" applyBorder="1" applyAlignment="1">
      <alignment horizontal="center" vertical="center" wrapText="1"/>
    </xf>
    <xf numFmtId="0" fontId="3" fillId="19" borderId="46" xfId="0" applyFont="1" applyFill="1" applyBorder="1" applyAlignment="1">
      <alignment horizontal="center" vertical="center" wrapText="1"/>
    </xf>
    <xf numFmtId="0" fontId="3" fillId="9" borderId="46" xfId="0" applyFont="1" applyFill="1" applyBorder="1" applyAlignment="1">
      <alignment horizontal="center" vertical="center" wrapText="1"/>
    </xf>
    <xf numFmtId="0" fontId="3" fillId="15" borderId="46" xfId="0" applyFont="1" applyFill="1" applyBorder="1" applyAlignment="1">
      <alignment horizontal="center" vertical="center" wrapText="1"/>
    </xf>
    <xf numFmtId="0" fontId="3" fillId="17" borderId="46"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0" fillId="0" borderId="0" xfId="0" applyFill="1"/>
    <xf numFmtId="0" fontId="25" fillId="0" borderId="0" xfId="0" applyFont="1"/>
    <xf numFmtId="0" fontId="0" fillId="0" borderId="0" xfId="0" applyAlignment="1">
      <alignment horizontal="center"/>
    </xf>
    <xf numFmtId="0" fontId="2" fillId="0" borderId="14" xfId="0" applyFont="1" applyFill="1" applyBorder="1" applyAlignment="1">
      <alignment horizontal="center" vertical="center"/>
    </xf>
    <xf numFmtId="0" fontId="2" fillId="0" borderId="14" xfId="0" applyFont="1" applyBorder="1" applyAlignment="1">
      <alignment horizontal="center" vertical="center"/>
    </xf>
    <xf numFmtId="0" fontId="2" fillId="0" borderId="27" xfId="0" applyFont="1" applyFill="1" applyBorder="1" applyAlignment="1">
      <alignment horizontal="center" vertical="center"/>
    </xf>
    <xf numFmtId="0" fontId="2" fillId="0" borderId="27" xfId="0" applyFont="1" applyBorder="1" applyAlignment="1">
      <alignment horizontal="center" vertical="center"/>
    </xf>
    <xf numFmtId="0" fontId="2" fillId="0" borderId="14" xfId="0" applyFont="1" applyBorder="1" applyAlignment="1">
      <alignment horizontal="center" vertical="top" wrapText="1"/>
    </xf>
    <xf numFmtId="0" fontId="13" fillId="20" borderId="5" xfId="0" applyFont="1" applyFill="1" applyBorder="1" applyAlignment="1">
      <alignment horizontal="center" vertical="center"/>
    </xf>
    <xf numFmtId="0" fontId="13" fillId="20" borderId="35" xfId="0" applyFont="1" applyFill="1" applyBorder="1" applyAlignment="1">
      <alignment horizontal="center" wrapText="1"/>
    </xf>
    <xf numFmtId="0" fontId="13" fillId="20" borderId="6" xfId="0" applyFont="1" applyFill="1" applyBorder="1" applyAlignment="1">
      <alignment horizontal="center" wrapText="1"/>
    </xf>
    <xf numFmtId="0" fontId="13" fillId="20" borderId="35" xfId="0" applyFont="1" applyFill="1" applyBorder="1" applyAlignment="1">
      <alignment horizontal="center" vertical="center"/>
    </xf>
    <xf numFmtId="0" fontId="2" fillId="20" borderId="14" xfId="0" applyFont="1" applyFill="1" applyBorder="1" applyAlignment="1">
      <alignment horizontal="center" vertical="center" wrapText="1"/>
    </xf>
    <xf numFmtId="0" fontId="2" fillId="20" borderId="27" xfId="0" applyFont="1" applyFill="1" applyBorder="1" applyAlignment="1">
      <alignment horizontal="center" vertical="center" wrapText="1"/>
    </xf>
    <xf numFmtId="0" fontId="8" fillId="20" borderId="27" xfId="0" applyFont="1" applyFill="1" applyBorder="1" applyAlignment="1">
      <alignment horizontal="center" vertical="center" wrapText="1"/>
    </xf>
    <xf numFmtId="0" fontId="14" fillId="21" borderId="42" xfId="0" applyFont="1" applyFill="1" applyBorder="1" applyAlignment="1">
      <alignment horizontal="center" vertical="center" wrapText="1"/>
    </xf>
    <xf numFmtId="0" fontId="14" fillId="21" borderId="11" xfId="0" applyFont="1" applyFill="1" applyBorder="1" applyAlignment="1">
      <alignment horizontal="center" vertical="center" wrapText="1"/>
    </xf>
    <xf numFmtId="0" fontId="14" fillId="21" borderId="35" xfId="0" applyFont="1" applyFill="1" applyBorder="1" applyAlignment="1">
      <alignment vertical="center" wrapText="1"/>
    </xf>
    <xf numFmtId="0" fontId="14" fillId="21" borderId="7" xfId="0" applyFont="1" applyFill="1" applyBorder="1" applyAlignment="1">
      <alignment horizontal="center" vertical="center" wrapText="1"/>
    </xf>
    <xf numFmtId="0" fontId="31" fillId="0" borderId="45" xfId="0" applyFont="1" applyBorder="1" applyAlignment="1">
      <alignment vertical="center" wrapText="1"/>
    </xf>
    <xf numFmtId="0" fontId="31" fillId="0" borderId="25" xfId="0" applyFont="1" applyBorder="1" applyAlignment="1">
      <alignment horizontal="center" vertical="center" wrapText="1"/>
    </xf>
    <xf numFmtId="0" fontId="31" fillId="0" borderId="43" xfId="0" applyFont="1" applyBorder="1" applyAlignment="1">
      <alignment vertical="center" wrapText="1"/>
    </xf>
    <xf numFmtId="0" fontId="31" fillId="0" borderId="23" xfId="0" applyFont="1" applyBorder="1" applyAlignment="1">
      <alignment horizontal="center" vertical="center" wrapText="1"/>
    </xf>
    <xf numFmtId="0" fontId="5" fillId="21" borderId="7" xfId="0" applyFont="1" applyFill="1" applyBorder="1" applyAlignment="1">
      <alignment vertical="center" wrapText="1"/>
    </xf>
    <xf numFmtId="0" fontId="31" fillId="21" borderId="7" xfId="0" applyFont="1" applyFill="1" applyBorder="1" applyAlignment="1">
      <alignment horizontal="center" vertical="center" wrapText="1"/>
    </xf>
    <xf numFmtId="0" fontId="19" fillId="0" borderId="39" xfId="1" applyFont="1" applyBorder="1" applyAlignment="1" applyProtection="1">
      <alignment horizontal="center" vertical="center" wrapText="1"/>
      <protection hidden="1"/>
    </xf>
    <xf numFmtId="0" fontId="19" fillId="0" borderId="29" xfId="1" applyFont="1" applyBorder="1" applyAlignment="1" applyProtection="1">
      <alignment horizontal="center" vertical="center" wrapText="1"/>
      <protection hidden="1"/>
    </xf>
    <xf numFmtId="0" fontId="22" fillId="7" borderId="41" xfId="2" applyFont="1" applyFill="1" applyBorder="1" applyAlignment="1">
      <alignment horizontal="center" vertical="center" wrapText="1"/>
    </xf>
    <xf numFmtId="0" fontId="19" fillId="2" borderId="43" xfId="2" applyFont="1" applyFill="1" applyBorder="1" applyAlignment="1">
      <alignment horizontal="center" vertical="center" wrapText="1"/>
    </xf>
    <xf numFmtId="0" fontId="0" fillId="0" borderId="29" xfId="0" applyBorder="1" applyAlignment="1">
      <alignment horizontal="center" vertical="center"/>
    </xf>
    <xf numFmtId="0" fontId="0" fillId="0" borderId="37" xfId="0" applyBorder="1" applyAlignment="1">
      <alignment horizontal="center" vertical="center"/>
    </xf>
    <xf numFmtId="0" fontId="22" fillId="7" borderId="47" xfId="2" applyFont="1" applyFill="1" applyBorder="1" applyAlignment="1">
      <alignment horizontal="center" vertical="center" wrapText="1"/>
    </xf>
    <xf numFmtId="0" fontId="23" fillId="2" borderId="29" xfId="0" applyFont="1" applyFill="1" applyBorder="1" applyAlignment="1">
      <alignment horizontal="center" vertical="center" wrapText="1"/>
    </xf>
    <xf numFmtId="0" fontId="23" fillId="2" borderId="14" xfId="0" applyFont="1" applyFill="1" applyBorder="1" applyAlignment="1">
      <alignment horizontal="center" vertical="center" wrapText="1"/>
    </xf>
    <xf numFmtId="0" fontId="24" fillId="0" borderId="29" xfId="1" applyFont="1" applyBorder="1" applyAlignment="1" applyProtection="1">
      <alignment horizontal="center" vertical="center" wrapText="1"/>
      <protection hidden="1"/>
    </xf>
    <xf numFmtId="0" fontId="20" fillId="0" borderId="29" xfId="0" applyFont="1" applyBorder="1" applyAlignment="1">
      <alignment horizontal="center" vertical="center"/>
    </xf>
    <xf numFmtId="0" fontId="20" fillId="0" borderId="37" xfId="0" applyFont="1" applyBorder="1" applyAlignment="1">
      <alignment horizontal="center" vertical="center"/>
    </xf>
    <xf numFmtId="0" fontId="19" fillId="0" borderId="46" xfId="1" applyFont="1" applyBorder="1" applyAlignment="1" applyProtection="1">
      <alignment horizontal="center" vertical="center" wrapText="1"/>
      <protection hidden="1"/>
    </xf>
    <xf numFmtId="0" fontId="19" fillId="0" borderId="37" xfId="1" applyFont="1" applyBorder="1" applyAlignment="1" applyProtection="1">
      <alignment horizontal="center" vertical="center" wrapText="1"/>
      <protection hidden="1"/>
    </xf>
    <xf numFmtId="0" fontId="2" fillId="0" borderId="37" xfId="0" applyFont="1" applyBorder="1" applyAlignment="1">
      <alignment horizontal="left" vertical="top" wrapText="1"/>
    </xf>
    <xf numFmtId="0" fontId="13" fillId="2" borderId="29" xfId="0" applyFont="1" applyFill="1" applyBorder="1" applyAlignment="1">
      <alignment horizontal="center" vertical="center"/>
    </xf>
    <xf numFmtId="0" fontId="13" fillId="2" borderId="37" xfId="0" applyFont="1" applyFill="1" applyBorder="1" applyAlignment="1">
      <alignment horizontal="center" vertical="center"/>
    </xf>
    <xf numFmtId="0" fontId="2" fillId="2" borderId="29" xfId="0" applyFont="1" applyFill="1" applyBorder="1" applyAlignment="1">
      <alignment horizontal="left" vertical="top" wrapText="1"/>
    </xf>
    <xf numFmtId="0" fontId="2" fillId="6" borderId="29" xfId="0" applyFont="1" applyFill="1" applyBorder="1" applyAlignment="1">
      <alignment horizontal="center" vertical="center" wrapText="1"/>
    </xf>
    <xf numFmtId="0" fontId="2" fillId="6" borderId="37" xfId="0" applyFont="1" applyFill="1" applyBorder="1" applyAlignment="1">
      <alignment horizontal="center" vertical="center" wrapText="1"/>
    </xf>
    <xf numFmtId="0" fontId="2" fillId="6" borderId="29" xfId="0" applyFont="1" applyFill="1" applyBorder="1" applyAlignment="1">
      <alignment horizontal="center" vertical="top" wrapText="1"/>
    </xf>
    <xf numFmtId="0" fontId="2" fillId="6" borderId="37" xfId="0" applyFont="1" applyFill="1" applyBorder="1" applyAlignment="1">
      <alignment horizontal="center" vertical="top" wrapText="1"/>
    </xf>
    <xf numFmtId="0" fontId="18" fillId="2" borderId="32" xfId="0" applyFont="1" applyFill="1" applyBorder="1" applyAlignment="1">
      <alignment horizontal="center" vertical="center" wrapText="1"/>
    </xf>
    <xf numFmtId="0" fontId="0" fillId="0" borderId="41" xfId="0" applyBorder="1" applyAlignment="1">
      <alignment horizontal="left" vertical="top" wrapText="1"/>
    </xf>
    <xf numFmtId="0" fontId="0" fillId="0" borderId="47" xfId="0" applyBorder="1" applyAlignment="1">
      <alignment horizontal="left" vertical="top" wrapText="1"/>
    </xf>
    <xf numFmtId="0" fontId="15" fillId="2" borderId="54" xfId="0" applyFont="1" applyFill="1" applyBorder="1" applyAlignment="1">
      <alignment horizontal="center" vertical="center" wrapText="1"/>
    </xf>
    <xf numFmtId="0" fontId="15" fillId="2" borderId="32" xfId="0" applyFont="1" applyFill="1" applyBorder="1" applyAlignment="1">
      <alignment horizontal="center" vertical="center" wrapText="1"/>
    </xf>
    <xf numFmtId="0" fontId="15" fillId="2" borderId="55" xfId="0" applyFont="1" applyFill="1" applyBorder="1" applyAlignment="1">
      <alignment horizontal="center" vertical="center" wrapText="1"/>
    </xf>
    <xf numFmtId="0" fontId="15" fillId="2" borderId="29" xfId="0" applyFont="1" applyFill="1" applyBorder="1" applyAlignment="1">
      <alignment horizontal="center" vertical="center" wrapText="1"/>
    </xf>
    <xf numFmtId="0" fontId="2" fillId="20" borderId="27" xfId="0" applyFont="1" applyFill="1" applyBorder="1" applyAlignment="1">
      <alignment horizontal="center" vertical="center" wrapText="1"/>
    </xf>
    <xf numFmtId="0" fontId="2" fillId="0" borderId="14" xfId="0" applyFont="1" applyFill="1" applyBorder="1" applyAlignment="1">
      <alignment horizontal="center" vertical="center"/>
    </xf>
    <xf numFmtId="0" fontId="2" fillId="0" borderId="14" xfId="0" applyFont="1" applyBorder="1" applyAlignment="1">
      <alignment horizontal="center" vertical="center" wrapText="1"/>
    </xf>
    <xf numFmtId="0" fontId="3" fillId="6" borderId="0" xfId="0" applyFont="1" applyFill="1" applyAlignment="1">
      <alignment horizontal="left" vertical="center" wrapText="1"/>
    </xf>
    <xf numFmtId="0" fontId="3" fillId="6" borderId="0" xfId="0" applyFont="1" applyFill="1" applyAlignment="1">
      <alignment horizontal="center" vertical="center" wrapText="1"/>
    </xf>
    <xf numFmtId="0" fontId="3" fillId="6" borderId="1" xfId="0" applyFont="1" applyFill="1" applyBorder="1" applyAlignment="1">
      <alignment horizontal="left" vertical="center" wrapText="1"/>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7" xfId="0" applyFont="1" applyFill="1" applyBorder="1" applyAlignment="1">
      <alignment horizontal="center" vertical="center"/>
    </xf>
    <xf numFmtId="0" fontId="3" fillId="8" borderId="8" xfId="0" applyFont="1" applyFill="1" applyBorder="1" applyAlignment="1">
      <alignment horizontal="center" vertical="center" wrapText="1"/>
    </xf>
    <xf numFmtId="0" fontId="3" fillId="8" borderId="21" xfId="0" applyFont="1" applyFill="1" applyBorder="1" applyAlignment="1">
      <alignment horizontal="center" vertical="center" wrapText="1"/>
    </xf>
    <xf numFmtId="0" fontId="3" fillId="8" borderId="56"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22" xfId="0" applyFont="1" applyFill="1" applyBorder="1" applyAlignment="1">
      <alignment horizontal="center" vertical="center" wrapText="1"/>
    </xf>
    <xf numFmtId="0" fontId="3" fillId="8" borderId="38"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23" xfId="0" applyFont="1" applyFill="1" applyBorder="1" applyAlignment="1">
      <alignment horizontal="center" vertical="center" wrapText="1"/>
    </xf>
    <xf numFmtId="0" fontId="15" fillId="0" borderId="13" xfId="0" applyFont="1" applyFill="1" applyBorder="1" applyAlignment="1">
      <alignment horizontal="center" vertical="center" wrapText="1"/>
    </xf>
    <xf numFmtId="0" fontId="15" fillId="0" borderId="26" xfId="0" applyFont="1" applyFill="1" applyBorder="1" applyAlignment="1">
      <alignment horizontal="center" vertical="center" wrapText="1"/>
    </xf>
    <xf numFmtId="0" fontId="15" fillId="0" borderId="55"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27" xfId="0" applyFont="1" applyFill="1" applyBorder="1" applyAlignment="1">
      <alignment horizontal="center" vertical="center" wrapText="1"/>
    </xf>
    <xf numFmtId="0" fontId="15" fillId="2" borderId="32"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15" fillId="2" borderId="5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5" fillId="2" borderId="14" xfId="0" applyFont="1" applyFill="1" applyBorder="1" applyAlignment="1">
      <alignment horizontal="center" vertical="center"/>
    </xf>
    <xf numFmtId="0" fontId="15" fillId="2" borderId="27" xfId="0" applyFont="1" applyFill="1" applyBorder="1" applyAlignment="1">
      <alignment horizontal="center" vertical="center"/>
    </xf>
    <xf numFmtId="0" fontId="15" fillId="2" borderId="32" xfId="0" applyFont="1" applyFill="1" applyBorder="1" applyAlignment="1">
      <alignment horizontal="center" vertical="center"/>
    </xf>
    <xf numFmtId="0" fontId="15" fillId="12" borderId="14" xfId="0" applyFont="1" applyFill="1" applyBorder="1" applyAlignment="1">
      <alignment horizontal="center" vertical="center"/>
    </xf>
    <xf numFmtId="0" fontId="15" fillId="12" borderId="27" xfId="0" applyFont="1" applyFill="1" applyBorder="1" applyAlignment="1">
      <alignment horizontal="center" vertical="center"/>
    </xf>
    <xf numFmtId="0" fontId="15" fillId="12" borderId="32" xfId="0" applyFont="1" applyFill="1" applyBorder="1" applyAlignment="1">
      <alignment horizontal="center" vertical="center"/>
    </xf>
    <xf numFmtId="0" fontId="15" fillId="12" borderId="17" xfId="0" applyFont="1" applyFill="1" applyBorder="1" applyAlignment="1">
      <alignment horizontal="center" vertical="center"/>
    </xf>
    <xf numFmtId="0" fontId="15" fillId="2" borderId="18" xfId="0" applyFont="1" applyFill="1" applyBorder="1" applyAlignment="1">
      <alignment horizontal="center" vertical="center" wrapText="1"/>
    </xf>
    <xf numFmtId="0" fontId="15" fillId="2" borderId="30" xfId="0" applyFont="1" applyFill="1" applyBorder="1" applyAlignment="1">
      <alignment horizontal="center" vertical="center" wrapText="1"/>
    </xf>
    <xf numFmtId="0" fontId="15" fillId="2" borderId="54"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15" fillId="2" borderId="26" xfId="0" applyFont="1" applyFill="1" applyBorder="1" applyAlignment="1">
      <alignment horizontal="center" vertical="center" wrapText="1"/>
    </xf>
    <xf numFmtId="0" fontId="15" fillId="2" borderId="31" xfId="0" applyFont="1" applyFill="1" applyBorder="1" applyAlignment="1">
      <alignment horizontal="center" vertical="center" wrapText="1"/>
    </xf>
    <xf numFmtId="0" fontId="15" fillId="2" borderId="55"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2" borderId="29" xfId="0" applyFont="1" applyFill="1" applyBorder="1" applyAlignment="1">
      <alignment horizontal="center" vertical="center" wrapText="1"/>
    </xf>
    <xf numFmtId="0" fontId="15" fillId="2" borderId="33"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3" fillId="12" borderId="39" xfId="0" applyFont="1" applyFill="1" applyBorder="1" applyAlignment="1">
      <alignment horizontal="center" vertical="center" wrapText="1"/>
    </xf>
    <xf numFmtId="0" fontId="13" fillId="12" borderId="46" xfId="0" applyFont="1" applyFill="1" applyBorder="1" applyAlignment="1">
      <alignment horizontal="center" vertical="center" wrapText="1"/>
    </xf>
    <xf numFmtId="0" fontId="2" fillId="0" borderId="29" xfId="0" applyFont="1" applyBorder="1" applyAlignment="1">
      <alignment horizontal="left" vertical="top" wrapText="1"/>
    </xf>
    <xf numFmtId="0" fontId="2" fillId="0" borderId="37" xfId="0" applyFont="1" applyBorder="1" applyAlignment="1">
      <alignment horizontal="left" vertical="top" wrapText="1"/>
    </xf>
    <xf numFmtId="0" fontId="13" fillId="2" borderId="29" xfId="0" applyFont="1" applyFill="1" applyBorder="1" applyAlignment="1">
      <alignment horizontal="center" vertical="center"/>
    </xf>
    <xf numFmtId="0" fontId="13" fillId="2" borderId="37" xfId="0" applyFont="1" applyFill="1" applyBorder="1" applyAlignment="1">
      <alignment horizontal="center" vertical="center"/>
    </xf>
    <xf numFmtId="0" fontId="2" fillId="2" borderId="29" xfId="0" applyFont="1" applyFill="1" applyBorder="1" applyAlignment="1">
      <alignment horizontal="left" vertical="top" wrapText="1"/>
    </xf>
    <xf numFmtId="0" fontId="2" fillId="2" borderId="37" xfId="0" applyFont="1" applyFill="1" applyBorder="1" applyAlignment="1">
      <alignment horizontal="left" vertical="top" wrapText="1"/>
    </xf>
    <xf numFmtId="0" fontId="2" fillId="6" borderId="29" xfId="0" applyFont="1" applyFill="1" applyBorder="1" applyAlignment="1">
      <alignment horizontal="center" vertical="center" wrapText="1"/>
    </xf>
    <xf numFmtId="0" fontId="2" fillId="6" borderId="37" xfId="0" applyFont="1" applyFill="1" applyBorder="1" applyAlignment="1">
      <alignment horizontal="center" vertical="center" wrapText="1"/>
    </xf>
    <xf numFmtId="0" fontId="2" fillId="6" borderId="29" xfId="0" applyFont="1" applyFill="1" applyBorder="1" applyAlignment="1">
      <alignment horizontal="center" vertical="top" wrapText="1"/>
    </xf>
    <xf numFmtId="0" fontId="2" fillId="6" borderId="37" xfId="0" applyFont="1" applyFill="1" applyBorder="1" applyAlignment="1">
      <alignment horizontal="center" vertical="top" wrapText="1"/>
    </xf>
    <xf numFmtId="0" fontId="18" fillId="2" borderId="16" xfId="0" applyFont="1" applyFill="1" applyBorder="1" applyAlignment="1">
      <alignment horizontal="center" vertical="center" wrapText="1"/>
    </xf>
    <xf numFmtId="0" fontId="18" fillId="2" borderId="29" xfId="0" applyFont="1" applyFill="1" applyBorder="1" applyAlignment="1">
      <alignment horizontal="center" vertical="center" wrapText="1"/>
    </xf>
    <xf numFmtId="0" fontId="18" fillId="2" borderId="32" xfId="0" applyFont="1" applyFill="1" applyBorder="1" applyAlignment="1">
      <alignment horizontal="center" vertical="center" wrapText="1"/>
    </xf>
    <xf numFmtId="0" fontId="20" fillId="0" borderId="29" xfId="0" applyFont="1" applyBorder="1" applyAlignment="1">
      <alignment horizontal="center" vertical="center"/>
    </xf>
    <xf numFmtId="0" fontId="20" fillId="0" borderId="37" xfId="0" applyFont="1" applyBorder="1" applyAlignment="1">
      <alignment horizontal="center" vertical="center"/>
    </xf>
    <xf numFmtId="0" fontId="0" fillId="0" borderId="41" xfId="0" applyBorder="1" applyAlignment="1">
      <alignment horizontal="left" vertical="top" wrapText="1"/>
    </xf>
    <xf numFmtId="0" fontId="0" fillId="0" borderId="47" xfId="0" applyBorder="1" applyAlignment="1">
      <alignment horizontal="left" vertical="top" wrapText="1"/>
    </xf>
    <xf numFmtId="0" fontId="19" fillId="0" borderId="39" xfId="1" applyFont="1" applyBorder="1" applyAlignment="1" applyProtection="1">
      <alignment horizontal="center" vertical="center" wrapText="1"/>
      <protection hidden="1"/>
    </xf>
    <xf numFmtId="0" fontId="19" fillId="0" borderId="46" xfId="1" applyFont="1" applyBorder="1" applyAlignment="1" applyProtection="1">
      <alignment horizontal="center" vertical="center" wrapText="1"/>
      <protection hidden="1"/>
    </xf>
    <xf numFmtId="0" fontId="19" fillId="0" borderId="29" xfId="1" applyFont="1" applyBorder="1" applyAlignment="1" applyProtection="1">
      <alignment horizontal="center" vertical="center" wrapText="1"/>
      <protection hidden="1"/>
    </xf>
    <xf numFmtId="0" fontId="19" fillId="0" borderId="37" xfId="1" applyFont="1" applyBorder="1" applyAlignment="1" applyProtection="1">
      <alignment horizontal="center" vertical="center" wrapText="1"/>
      <protection hidden="1"/>
    </xf>
    <xf numFmtId="0" fontId="21" fillId="0" borderId="39" xfId="0" applyFont="1" applyBorder="1" applyAlignment="1">
      <alignment horizontal="center" vertical="center"/>
    </xf>
    <xf numFmtId="0" fontId="21" fillId="0" borderId="46" xfId="0" applyFont="1" applyBorder="1" applyAlignment="1">
      <alignment horizontal="center" vertical="center"/>
    </xf>
    <xf numFmtId="0" fontId="20" fillId="0" borderId="40" xfId="0" applyFont="1" applyBorder="1" applyAlignment="1">
      <alignment horizontal="center" vertical="center"/>
    </xf>
    <xf numFmtId="0" fontId="20" fillId="0" borderId="48" xfId="0" applyFont="1" applyBorder="1" applyAlignment="1">
      <alignment horizontal="center" vertical="center"/>
    </xf>
    <xf numFmtId="0" fontId="4" fillId="0" borderId="0" xfId="0" applyFont="1" applyAlignment="1">
      <alignment horizontal="center" vertical="center"/>
    </xf>
    <xf numFmtId="0" fontId="26" fillId="8" borderId="12" xfId="0" applyFont="1" applyFill="1" applyBorder="1" applyAlignment="1">
      <alignment horizontal="center" vertical="center" wrapText="1"/>
    </xf>
    <xf numFmtId="0" fontId="26" fillId="8" borderId="10" xfId="0" applyFont="1" applyFill="1" applyBorder="1" applyAlignment="1">
      <alignment horizontal="center" vertical="center" wrapText="1"/>
    </xf>
    <xf numFmtId="0" fontId="26" fillId="8" borderId="11" xfId="0" applyFont="1" applyFill="1" applyBorder="1" applyAlignment="1">
      <alignment horizontal="center" vertical="center" wrapText="1"/>
    </xf>
    <xf numFmtId="0" fontId="26" fillId="8" borderId="24" xfId="0" applyFont="1" applyFill="1" applyBorder="1" applyAlignment="1">
      <alignment horizontal="center" vertical="center" wrapText="1"/>
    </xf>
    <xf numFmtId="0" fontId="26" fillId="8" borderId="1" xfId="0" applyFont="1" applyFill="1" applyBorder="1" applyAlignment="1">
      <alignment horizontal="center" vertical="center" wrapText="1"/>
    </xf>
    <xf numFmtId="0" fontId="26" fillId="8" borderId="25" xfId="0" applyFont="1" applyFill="1" applyBorder="1" applyAlignment="1">
      <alignment horizontal="center" vertical="center" wrapText="1"/>
    </xf>
    <xf numFmtId="0" fontId="27" fillId="2" borderId="50" xfId="0" applyFont="1" applyFill="1" applyBorder="1" applyAlignment="1">
      <alignment horizontal="center" vertical="center" wrapText="1"/>
    </xf>
    <xf numFmtId="0" fontId="28" fillId="2" borderId="23" xfId="0" applyFont="1" applyFill="1" applyBorder="1" applyAlignment="1">
      <alignment horizontal="center" vertical="center" wrapText="1"/>
    </xf>
    <xf numFmtId="0" fontId="22" fillId="7" borderId="41" xfId="2" applyFont="1" applyFill="1" applyBorder="1" applyAlignment="1">
      <alignment horizontal="center" vertical="center" wrapText="1"/>
    </xf>
    <xf numFmtId="0" fontId="19" fillId="2" borderId="43" xfId="2" applyFont="1" applyFill="1" applyBorder="1" applyAlignment="1">
      <alignment horizontal="center" vertical="center" wrapText="1"/>
    </xf>
    <xf numFmtId="0" fontId="19" fillId="2" borderId="45" xfId="2" applyFont="1" applyFill="1" applyBorder="1" applyAlignment="1">
      <alignment horizontal="center" vertical="center" wrapText="1"/>
    </xf>
    <xf numFmtId="0" fontId="0" fillId="0" borderId="29" xfId="0" applyBorder="1" applyAlignment="1">
      <alignment horizontal="center" vertical="center"/>
    </xf>
    <xf numFmtId="0" fontId="0" fillId="0" borderId="37" xfId="0" applyBorder="1" applyAlignment="1">
      <alignment horizontal="center" vertical="center"/>
    </xf>
    <xf numFmtId="0" fontId="22" fillId="7" borderId="47" xfId="2" applyFont="1" applyFill="1" applyBorder="1" applyAlignment="1">
      <alignment horizontal="center" vertical="center" wrapText="1"/>
    </xf>
    <xf numFmtId="0" fontId="23" fillId="2" borderId="29" xfId="0" applyFont="1" applyFill="1" applyBorder="1" applyAlignment="1">
      <alignment horizontal="center" vertical="center" wrapText="1"/>
    </xf>
    <xf numFmtId="0" fontId="23" fillId="2" borderId="14" xfId="0" applyFont="1" applyFill="1" applyBorder="1" applyAlignment="1">
      <alignment horizontal="center" vertical="center" wrapText="1"/>
    </xf>
    <xf numFmtId="0" fontId="24" fillId="0" borderId="29" xfId="1" applyFont="1" applyBorder="1" applyAlignment="1" applyProtection="1">
      <alignment horizontal="center" vertical="center" wrapText="1"/>
      <protection hidden="1"/>
    </xf>
    <xf numFmtId="0" fontId="24" fillId="0" borderId="14" xfId="1" applyFont="1" applyBorder="1" applyAlignment="1" applyProtection="1">
      <alignment horizontal="center" vertical="center" wrapText="1"/>
      <protection hidden="1"/>
    </xf>
    <xf numFmtId="0" fontId="24" fillId="0" borderId="41" xfId="1" applyFont="1" applyBorder="1" applyAlignment="1" applyProtection="1">
      <alignment horizontal="center" vertical="center" wrapText="1"/>
      <protection hidden="1"/>
    </xf>
    <xf numFmtId="0" fontId="24" fillId="0" borderId="18" xfId="1" applyFont="1" applyBorder="1" applyAlignment="1" applyProtection="1">
      <alignment horizontal="center" vertical="center" wrapText="1"/>
      <protection hidden="1"/>
    </xf>
    <xf numFmtId="0" fontId="2" fillId="20" borderId="27" xfId="0" applyFont="1" applyFill="1" applyBorder="1" applyAlignment="1">
      <alignment horizontal="center" vertical="center" wrapText="1"/>
    </xf>
    <xf numFmtId="0" fontId="2" fillId="0" borderId="32"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32"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32" xfId="0" applyFont="1" applyBorder="1" applyAlignment="1">
      <alignment horizontal="center" vertical="center"/>
    </xf>
    <xf numFmtId="0" fontId="2" fillId="0" borderId="14" xfId="0" applyFont="1" applyBorder="1" applyAlignment="1">
      <alignment horizontal="center" vertical="center"/>
    </xf>
    <xf numFmtId="0" fontId="0" fillId="0" borderId="14" xfId="0" applyFont="1" applyBorder="1" applyAlignment="1">
      <alignment horizontal="center" vertical="center" wrapText="1"/>
    </xf>
    <xf numFmtId="0" fontId="27" fillId="2" borderId="5"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25" fillId="0" borderId="27" xfId="0" applyFont="1" applyBorder="1" applyAlignment="1">
      <alignment vertical="top" wrapText="1"/>
    </xf>
    <xf numFmtId="0" fontId="4" fillId="0" borderId="0" xfId="0" applyFont="1" applyAlignment="1">
      <alignment horizontal="left" vertical="center"/>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17" xfId="0" applyFont="1" applyFill="1" applyBorder="1" applyAlignment="1">
      <alignment horizontal="center" vertical="center"/>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15" fillId="5" borderId="32" xfId="0" applyFont="1" applyFill="1" applyBorder="1" applyAlignment="1">
      <alignment horizontal="center" vertical="center" wrapText="1"/>
    </xf>
    <xf numFmtId="0" fontId="3" fillId="2" borderId="56"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13" fillId="22" borderId="27" xfId="0" applyFont="1" applyFill="1" applyBorder="1" applyAlignment="1">
      <alignment horizontal="center" vertical="center" wrapText="1"/>
    </xf>
    <xf numFmtId="0" fontId="13" fillId="22" borderId="39" xfId="0" applyFont="1" applyFill="1" applyBorder="1" applyAlignment="1">
      <alignment horizontal="center" vertical="center" wrapText="1"/>
    </xf>
    <xf numFmtId="0" fontId="22" fillId="0" borderId="18" xfId="2" applyFont="1" applyBorder="1" applyAlignment="1">
      <alignment horizontal="center" vertical="center" wrapText="1"/>
    </xf>
    <xf numFmtId="0" fontId="13" fillId="22" borderId="46" xfId="0" applyFont="1" applyFill="1" applyBorder="1" applyAlignment="1">
      <alignment horizontal="center" vertical="center" wrapText="1"/>
    </xf>
    <xf numFmtId="0" fontId="13" fillId="23" borderId="39" xfId="0" applyFont="1" applyFill="1" applyBorder="1" applyAlignment="1">
      <alignment horizontal="center" vertical="center" wrapText="1"/>
    </xf>
    <xf numFmtId="0" fontId="3" fillId="23" borderId="35" xfId="0" applyFont="1" applyFill="1" applyBorder="1" applyAlignment="1">
      <alignment horizontal="center" vertical="center" wrapText="1"/>
    </xf>
    <xf numFmtId="0" fontId="13" fillId="23" borderId="46" xfId="0" applyFont="1" applyFill="1" applyBorder="1" applyAlignment="1">
      <alignment horizontal="center" vertical="center" wrapText="1"/>
    </xf>
    <xf numFmtId="0" fontId="3" fillId="22" borderId="46" xfId="0" applyFont="1" applyFill="1" applyBorder="1" applyAlignment="1">
      <alignment horizontal="center" vertical="center" wrapText="1"/>
    </xf>
    <xf numFmtId="0" fontId="3" fillId="23" borderId="46" xfId="0" applyFont="1" applyFill="1" applyBorder="1" applyAlignment="1">
      <alignment horizontal="center" vertical="center" wrapText="1"/>
    </xf>
    <xf numFmtId="0" fontId="22" fillId="0" borderId="34" xfId="2" applyFont="1" applyBorder="1" applyAlignment="1">
      <alignment horizontal="center" vertical="center" wrapText="1"/>
    </xf>
    <xf numFmtId="0" fontId="2" fillId="0" borderId="32" xfId="0" applyFont="1" applyBorder="1" applyAlignment="1">
      <alignment horizontal="left" vertical="center" wrapText="1"/>
    </xf>
    <xf numFmtId="0" fontId="2" fillId="0" borderId="14" xfId="0" applyFont="1" applyBorder="1" applyAlignment="1">
      <alignment horizontal="left" vertical="center" wrapText="1"/>
    </xf>
    <xf numFmtId="0" fontId="13" fillId="8" borderId="7" xfId="0" applyFont="1" applyFill="1" applyBorder="1" applyAlignment="1">
      <alignment horizontal="center" wrapText="1"/>
    </xf>
  </cellXfs>
  <cellStyles count="3">
    <cellStyle name="Normal" xfId="0" builtinId="0"/>
    <cellStyle name="Normal 2" xfId="2"/>
    <cellStyle name="Normal_Matriz de Riesgos Servidores-v2" xfId="1"/>
  </cellStyles>
  <dxfs count="36">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707</xdr:col>
      <xdr:colOff>0</xdr:colOff>
      <xdr:row>13</xdr:row>
      <xdr:rowOff>0</xdr:rowOff>
    </xdr:from>
    <xdr:to>
      <xdr:col>709</xdr:col>
      <xdr:colOff>680720</xdr:colOff>
      <xdr:row>13</xdr:row>
      <xdr:rowOff>438150</xdr:rowOff>
    </xdr:to>
    <xdr:pic>
      <xdr:nvPicPr>
        <xdr:cNvPr id="2" name="Imagen 1" descr="https://intranetmen.mineducacion.gov.co/comunidades/oac/SiteAssets/Imagen%20institucional%202018/Logo%20Mineducación.png">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831000" y="11268075"/>
          <a:ext cx="2204720" cy="438150"/>
        </a:xfrm>
        <a:prstGeom prst="rect">
          <a:avLst/>
        </a:prstGeom>
        <a:noFill/>
        <a:ln>
          <a:noFill/>
        </a:ln>
      </xdr:spPr>
    </xdr:pic>
    <xdr:clientData/>
  </xdr:twoCellAnchor>
  <xdr:oneCellAnchor>
    <xdr:from>
      <xdr:col>707</xdr:col>
      <xdr:colOff>0</xdr:colOff>
      <xdr:row>13</xdr:row>
      <xdr:rowOff>0</xdr:rowOff>
    </xdr:from>
    <xdr:ext cx="2204720" cy="438150"/>
    <xdr:pic>
      <xdr:nvPicPr>
        <xdr:cNvPr id="4" name="Imagen 3" descr="https://intranetmen.mineducacion.gov.co/comunidades/oac/SiteAssets/Imagen%20institucional%202018/Logo%20Mineducación.png">
          <a:extLst>
            <a:ext uri="{FF2B5EF4-FFF2-40B4-BE49-F238E27FC236}">
              <a16:creationId xmlns:a16="http://schemas.microsoft.com/office/drawing/2014/main" id="{7B2C2F34-6B45-45B1-8033-09016921842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831000" y="11268075"/>
          <a:ext cx="2204720" cy="438150"/>
        </a:xfrm>
        <a:prstGeom prst="rect">
          <a:avLst/>
        </a:prstGeom>
        <a:noFill/>
        <a:ln>
          <a:noFill/>
        </a:ln>
      </xdr:spPr>
    </xdr:pic>
    <xdr:clientData/>
  </xdr:oneCellAnchor>
  <xdr:oneCellAnchor>
    <xdr:from>
      <xdr:col>707</xdr:col>
      <xdr:colOff>0</xdr:colOff>
      <xdr:row>13</xdr:row>
      <xdr:rowOff>0</xdr:rowOff>
    </xdr:from>
    <xdr:ext cx="2204720" cy="438150"/>
    <xdr:pic>
      <xdr:nvPicPr>
        <xdr:cNvPr id="5" name="Imagen 4" descr="https://intranetmen.mineducacion.gov.co/comunidades/oac/SiteAssets/Imagen%20institucional%202018/Logo%20Mineducación.png">
          <a:extLst>
            <a:ext uri="{FF2B5EF4-FFF2-40B4-BE49-F238E27FC236}">
              <a16:creationId xmlns:a16="http://schemas.microsoft.com/office/drawing/2014/main" id="{C6B4A0A4-9BCC-4611-9A05-ECE352E2D4A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831000" y="11268075"/>
          <a:ext cx="2204720" cy="438150"/>
        </a:xfrm>
        <a:prstGeom prst="rect">
          <a:avLst/>
        </a:prstGeom>
        <a:noFill/>
        <a:ln>
          <a:noFill/>
        </a:ln>
      </xdr:spPr>
    </xdr:pic>
    <xdr:clientData/>
  </xdr:oneCellAnchor>
  <xdr:oneCellAnchor>
    <xdr:from>
      <xdr:col>707</xdr:col>
      <xdr:colOff>0</xdr:colOff>
      <xdr:row>13</xdr:row>
      <xdr:rowOff>0</xdr:rowOff>
    </xdr:from>
    <xdr:ext cx="2204720" cy="438150"/>
    <xdr:pic>
      <xdr:nvPicPr>
        <xdr:cNvPr id="6" name="Imagen 5" descr="https://intranetmen.mineducacion.gov.co/comunidades/oac/SiteAssets/Imagen%20institucional%202018/Logo%20Mineducación.png">
          <a:extLst>
            <a:ext uri="{FF2B5EF4-FFF2-40B4-BE49-F238E27FC236}">
              <a16:creationId xmlns:a16="http://schemas.microsoft.com/office/drawing/2014/main" id="{C06E19BC-3588-4B12-9C2D-8CC84F84883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831000" y="11268075"/>
          <a:ext cx="2204720" cy="438150"/>
        </a:xfrm>
        <a:prstGeom prst="rect">
          <a:avLst/>
        </a:prstGeom>
        <a:noFill/>
        <a:ln>
          <a:noFill/>
        </a:ln>
      </xdr:spPr>
    </xdr:pic>
    <xdr:clientData/>
  </xdr:oneCellAnchor>
  <xdr:oneCellAnchor>
    <xdr:from>
      <xdr:col>707</xdr:col>
      <xdr:colOff>0</xdr:colOff>
      <xdr:row>14</xdr:row>
      <xdr:rowOff>0</xdr:rowOff>
    </xdr:from>
    <xdr:ext cx="2204720" cy="438150"/>
    <xdr:pic>
      <xdr:nvPicPr>
        <xdr:cNvPr id="7" name="Imagen 6" descr="https://intranetmen.mineducacion.gov.co/comunidades/oac/SiteAssets/Imagen%20institucional%202018/Logo%20Mineducación.png">
          <a:extLst>
            <a:ext uri="{FF2B5EF4-FFF2-40B4-BE49-F238E27FC236}">
              <a16:creationId xmlns:a16="http://schemas.microsoft.com/office/drawing/2014/main" id="{E27A4FE5-6CEC-44AD-B4BC-AEED0A49402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831000" y="14935200"/>
          <a:ext cx="2204720" cy="438150"/>
        </a:xfrm>
        <a:prstGeom prst="rect">
          <a:avLst/>
        </a:prstGeom>
        <a:noFill/>
        <a:ln>
          <a:noFill/>
        </a:ln>
      </xdr:spPr>
    </xdr:pic>
    <xdr:clientData/>
  </xdr:oneCellAnchor>
  <xdr:oneCellAnchor>
    <xdr:from>
      <xdr:col>707</xdr:col>
      <xdr:colOff>0</xdr:colOff>
      <xdr:row>14</xdr:row>
      <xdr:rowOff>0</xdr:rowOff>
    </xdr:from>
    <xdr:ext cx="2204720" cy="438150"/>
    <xdr:pic>
      <xdr:nvPicPr>
        <xdr:cNvPr id="8" name="Imagen 7" descr="https://intranetmen.mineducacion.gov.co/comunidades/oac/SiteAssets/Imagen%20institucional%202018/Logo%20Mineducación.png">
          <a:extLst>
            <a:ext uri="{FF2B5EF4-FFF2-40B4-BE49-F238E27FC236}">
              <a16:creationId xmlns:a16="http://schemas.microsoft.com/office/drawing/2014/main" id="{710BA800-0562-4A22-AE5E-61D8C80EF08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831000" y="14935200"/>
          <a:ext cx="2204720" cy="438150"/>
        </a:xfrm>
        <a:prstGeom prst="rect">
          <a:avLst/>
        </a:prstGeom>
        <a:noFill/>
        <a:ln>
          <a:noFill/>
        </a:ln>
      </xdr:spPr>
    </xdr:pic>
    <xdr:clientData/>
  </xdr:oneCellAnchor>
  <xdr:oneCellAnchor>
    <xdr:from>
      <xdr:col>707</xdr:col>
      <xdr:colOff>0</xdr:colOff>
      <xdr:row>14</xdr:row>
      <xdr:rowOff>0</xdr:rowOff>
    </xdr:from>
    <xdr:ext cx="2204720" cy="438150"/>
    <xdr:pic>
      <xdr:nvPicPr>
        <xdr:cNvPr id="9" name="Imagen 8" descr="https://intranetmen.mineducacion.gov.co/comunidades/oac/SiteAssets/Imagen%20institucional%202018/Logo%20Mineducación.png">
          <a:extLst>
            <a:ext uri="{FF2B5EF4-FFF2-40B4-BE49-F238E27FC236}">
              <a16:creationId xmlns:a16="http://schemas.microsoft.com/office/drawing/2014/main" id="{B854F239-8EB2-49A3-8874-3C7DDDCD1BC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831000" y="14935200"/>
          <a:ext cx="2204720" cy="438150"/>
        </a:xfrm>
        <a:prstGeom prst="rect">
          <a:avLst/>
        </a:prstGeom>
        <a:noFill/>
        <a:ln>
          <a:noFill/>
        </a:ln>
      </xdr:spPr>
    </xdr:pic>
    <xdr:clientData/>
  </xdr:oneCellAnchor>
  <xdr:oneCellAnchor>
    <xdr:from>
      <xdr:col>707</xdr:col>
      <xdr:colOff>0</xdr:colOff>
      <xdr:row>14</xdr:row>
      <xdr:rowOff>0</xdr:rowOff>
    </xdr:from>
    <xdr:ext cx="2204720" cy="438150"/>
    <xdr:pic>
      <xdr:nvPicPr>
        <xdr:cNvPr id="10" name="Imagen 9" descr="https://intranetmen.mineducacion.gov.co/comunidades/oac/SiteAssets/Imagen%20institucional%202018/Logo%20Mineducación.png">
          <a:extLst>
            <a:ext uri="{FF2B5EF4-FFF2-40B4-BE49-F238E27FC236}">
              <a16:creationId xmlns:a16="http://schemas.microsoft.com/office/drawing/2014/main" id="{AF58A0E4-1CB4-4EA0-88E4-5AAC90ECD3C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831000" y="14935200"/>
          <a:ext cx="2204720" cy="438150"/>
        </a:xfrm>
        <a:prstGeom prst="rect">
          <a:avLst/>
        </a:prstGeom>
        <a:noFill/>
        <a:ln>
          <a:noFill/>
        </a:ln>
      </xdr:spPr>
    </xdr:pic>
    <xdr:clientData/>
  </xdr:oneCellAnchor>
  <xdr:twoCellAnchor editAs="oneCell">
    <xdr:from>
      <xdr:col>2</xdr:col>
      <xdr:colOff>133350</xdr:colOff>
      <xdr:row>0</xdr:row>
      <xdr:rowOff>47625</xdr:rowOff>
    </xdr:from>
    <xdr:to>
      <xdr:col>9</xdr:col>
      <xdr:colOff>247650</xdr:colOff>
      <xdr:row>3</xdr:row>
      <xdr:rowOff>190499</xdr:rowOff>
    </xdr:to>
    <xdr:pic>
      <xdr:nvPicPr>
        <xdr:cNvPr id="11" name="image50.png">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a:srcRect/>
        <a:stretch>
          <a:fillRect/>
        </a:stretch>
      </xdr:blipFill>
      <xdr:spPr>
        <a:xfrm>
          <a:off x="400050" y="47625"/>
          <a:ext cx="1866900" cy="781049"/>
        </a:xfrm>
        <a:prstGeom prst="rect">
          <a:avLst/>
        </a:prstGeom>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710</xdr:col>
      <xdr:colOff>0</xdr:colOff>
      <xdr:row>13</xdr:row>
      <xdr:rowOff>0</xdr:rowOff>
    </xdr:from>
    <xdr:to>
      <xdr:col>712</xdr:col>
      <xdr:colOff>680720</xdr:colOff>
      <xdr:row>13</xdr:row>
      <xdr:rowOff>438150</xdr:rowOff>
    </xdr:to>
    <xdr:pic>
      <xdr:nvPicPr>
        <xdr:cNvPr id="2" name="Imagen 1" descr="https://intranetmen.mineducacion.gov.co/comunidades/oac/SiteAssets/Imagen%20institucional%202018/Logo%20Mineducación.png">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669450" y="11420475"/>
          <a:ext cx="2204720" cy="438150"/>
        </a:xfrm>
        <a:prstGeom prst="rect">
          <a:avLst/>
        </a:prstGeom>
        <a:noFill/>
        <a:ln>
          <a:noFill/>
        </a:ln>
      </xdr:spPr>
    </xdr:pic>
    <xdr:clientData/>
  </xdr:twoCellAnchor>
  <xdr:twoCellAnchor editAs="oneCell">
    <xdr:from>
      <xdr:col>2</xdr:col>
      <xdr:colOff>23813</xdr:colOff>
      <xdr:row>1</xdr:row>
      <xdr:rowOff>95250</xdr:rowOff>
    </xdr:from>
    <xdr:to>
      <xdr:col>3</xdr:col>
      <xdr:colOff>787877</xdr:colOff>
      <xdr:row>4</xdr:row>
      <xdr:rowOff>71437</xdr:rowOff>
    </xdr:to>
    <xdr:pic>
      <xdr:nvPicPr>
        <xdr:cNvPr id="3" name="Imagen 2" descr="https://intranetmen.mineducacion.gov.co/comunidades/oac/SiteAssets/Imagen%20institucional%202018/Logo%20Mineducación.png">
          <a:extLst>
            <a:ext uri="{FF2B5EF4-FFF2-40B4-BE49-F238E27FC236}">
              <a16:creationId xmlns:a16="http://schemas.microsoft.com/office/drawing/2014/main" id="{00000000-0008-0000-06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0513" y="247650"/>
          <a:ext cx="2202339" cy="442912"/>
        </a:xfrm>
        <a:prstGeom prst="rect">
          <a:avLst/>
        </a:prstGeom>
        <a:noFill/>
        <a:ln>
          <a:noFill/>
        </a:ln>
      </xdr:spPr>
    </xdr:pic>
    <xdr:clientData/>
  </xdr:twoCellAnchor>
  <xdr:oneCellAnchor>
    <xdr:from>
      <xdr:col>710</xdr:col>
      <xdr:colOff>0</xdr:colOff>
      <xdr:row>13</xdr:row>
      <xdr:rowOff>0</xdr:rowOff>
    </xdr:from>
    <xdr:ext cx="2204720" cy="438150"/>
    <xdr:pic>
      <xdr:nvPicPr>
        <xdr:cNvPr id="4" name="Imagen 3" descr="https://intranetmen.mineducacion.gov.co/comunidades/oac/SiteAssets/Imagen%20institucional%202018/Logo%20Mineducación.png">
          <a:extLst>
            <a:ext uri="{FF2B5EF4-FFF2-40B4-BE49-F238E27FC236}">
              <a16:creationId xmlns:a16="http://schemas.microsoft.com/office/drawing/2014/main" id="{7B2C2F34-6B45-45B1-8033-09016921842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669450" y="11420475"/>
          <a:ext cx="2204720" cy="438150"/>
        </a:xfrm>
        <a:prstGeom prst="rect">
          <a:avLst/>
        </a:prstGeom>
        <a:noFill/>
        <a:ln>
          <a:noFill/>
        </a:ln>
      </xdr:spPr>
    </xdr:pic>
    <xdr:clientData/>
  </xdr:oneCellAnchor>
  <xdr:oneCellAnchor>
    <xdr:from>
      <xdr:col>710</xdr:col>
      <xdr:colOff>0</xdr:colOff>
      <xdr:row>13</xdr:row>
      <xdr:rowOff>0</xdr:rowOff>
    </xdr:from>
    <xdr:ext cx="2204720" cy="438150"/>
    <xdr:pic>
      <xdr:nvPicPr>
        <xdr:cNvPr id="5" name="Imagen 4" descr="https://intranetmen.mineducacion.gov.co/comunidades/oac/SiteAssets/Imagen%20institucional%202018/Logo%20Mineducación.png">
          <a:extLst>
            <a:ext uri="{FF2B5EF4-FFF2-40B4-BE49-F238E27FC236}">
              <a16:creationId xmlns:a16="http://schemas.microsoft.com/office/drawing/2014/main" id="{C6B4A0A4-9BCC-4611-9A05-ECE352E2D4A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669450" y="11420475"/>
          <a:ext cx="2204720" cy="438150"/>
        </a:xfrm>
        <a:prstGeom prst="rect">
          <a:avLst/>
        </a:prstGeom>
        <a:noFill/>
        <a:ln>
          <a:noFill/>
        </a:ln>
      </xdr:spPr>
    </xdr:pic>
    <xdr:clientData/>
  </xdr:oneCellAnchor>
  <xdr:oneCellAnchor>
    <xdr:from>
      <xdr:col>710</xdr:col>
      <xdr:colOff>0</xdr:colOff>
      <xdr:row>13</xdr:row>
      <xdr:rowOff>0</xdr:rowOff>
    </xdr:from>
    <xdr:ext cx="2204720" cy="438150"/>
    <xdr:pic>
      <xdr:nvPicPr>
        <xdr:cNvPr id="6" name="Imagen 5" descr="https://intranetmen.mineducacion.gov.co/comunidades/oac/SiteAssets/Imagen%20institucional%202018/Logo%20Mineducación.png">
          <a:extLst>
            <a:ext uri="{FF2B5EF4-FFF2-40B4-BE49-F238E27FC236}">
              <a16:creationId xmlns:a16="http://schemas.microsoft.com/office/drawing/2014/main" id="{C06E19BC-3588-4B12-9C2D-8CC84F84883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669450" y="11420475"/>
          <a:ext cx="2204720" cy="438150"/>
        </a:xfrm>
        <a:prstGeom prst="rect">
          <a:avLst/>
        </a:prstGeom>
        <a:noFill/>
        <a:ln>
          <a:noFill/>
        </a:ln>
      </xdr:spPr>
    </xdr:pic>
    <xdr:clientData/>
  </xdr:oneCellAnchor>
  <xdr:oneCellAnchor>
    <xdr:from>
      <xdr:col>710</xdr:col>
      <xdr:colOff>0</xdr:colOff>
      <xdr:row>14</xdr:row>
      <xdr:rowOff>0</xdr:rowOff>
    </xdr:from>
    <xdr:ext cx="2204720" cy="438150"/>
    <xdr:pic>
      <xdr:nvPicPr>
        <xdr:cNvPr id="7" name="Imagen 6" descr="https://intranetmen.mineducacion.gov.co/comunidades/oac/SiteAssets/Imagen%20institucional%202018/Logo%20Mineducación.png">
          <a:extLst>
            <a:ext uri="{FF2B5EF4-FFF2-40B4-BE49-F238E27FC236}">
              <a16:creationId xmlns:a16="http://schemas.microsoft.com/office/drawing/2014/main" id="{E27A4FE5-6CEC-44AD-B4BC-AEED0A49402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669450" y="15087600"/>
          <a:ext cx="2204720" cy="438150"/>
        </a:xfrm>
        <a:prstGeom prst="rect">
          <a:avLst/>
        </a:prstGeom>
        <a:noFill/>
        <a:ln>
          <a:noFill/>
        </a:ln>
      </xdr:spPr>
    </xdr:pic>
    <xdr:clientData/>
  </xdr:oneCellAnchor>
  <xdr:oneCellAnchor>
    <xdr:from>
      <xdr:col>710</xdr:col>
      <xdr:colOff>0</xdr:colOff>
      <xdr:row>14</xdr:row>
      <xdr:rowOff>0</xdr:rowOff>
    </xdr:from>
    <xdr:ext cx="2204720" cy="438150"/>
    <xdr:pic>
      <xdr:nvPicPr>
        <xdr:cNvPr id="8" name="Imagen 7" descr="https://intranetmen.mineducacion.gov.co/comunidades/oac/SiteAssets/Imagen%20institucional%202018/Logo%20Mineducación.png">
          <a:extLst>
            <a:ext uri="{FF2B5EF4-FFF2-40B4-BE49-F238E27FC236}">
              <a16:creationId xmlns:a16="http://schemas.microsoft.com/office/drawing/2014/main" id="{710BA800-0562-4A22-AE5E-61D8C80EF08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669450" y="15087600"/>
          <a:ext cx="2204720" cy="438150"/>
        </a:xfrm>
        <a:prstGeom prst="rect">
          <a:avLst/>
        </a:prstGeom>
        <a:noFill/>
        <a:ln>
          <a:noFill/>
        </a:ln>
      </xdr:spPr>
    </xdr:pic>
    <xdr:clientData/>
  </xdr:oneCellAnchor>
  <xdr:oneCellAnchor>
    <xdr:from>
      <xdr:col>710</xdr:col>
      <xdr:colOff>0</xdr:colOff>
      <xdr:row>14</xdr:row>
      <xdr:rowOff>0</xdr:rowOff>
    </xdr:from>
    <xdr:ext cx="2204720" cy="438150"/>
    <xdr:pic>
      <xdr:nvPicPr>
        <xdr:cNvPr id="9" name="Imagen 8" descr="https://intranetmen.mineducacion.gov.co/comunidades/oac/SiteAssets/Imagen%20institucional%202018/Logo%20Mineducación.png">
          <a:extLst>
            <a:ext uri="{FF2B5EF4-FFF2-40B4-BE49-F238E27FC236}">
              <a16:creationId xmlns:a16="http://schemas.microsoft.com/office/drawing/2014/main" id="{B854F239-8EB2-49A3-8874-3C7DDDCD1BC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669450" y="15087600"/>
          <a:ext cx="2204720" cy="438150"/>
        </a:xfrm>
        <a:prstGeom prst="rect">
          <a:avLst/>
        </a:prstGeom>
        <a:noFill/>
        <a:ln>
          <a:noFill/>
        </a:ln>
      </xdr:spPr>
    </xdr:pic>
    <xdr:clientData/>
  </xdr:oneCellAnchor>
  <xdr:oneCellAnchor>
    <xdr:from>
      <xdr:col>710</xdr:col>
      <xdr:colOff>0</xdr:colOff>
      <xdr:row>14</xdr:row>
      <xdr:rowOff>0</xdr:rowOff>
    </xdr:from>
    <xdr:ext cx="2204720" cy="438150"/>
    <xdr:pic>
      <xdr:nvPicPr>
        <xdr:cNvPr id="10" name="Imagen 9" descr="https://intranetmen.mineducacion.gov.co/comunidades/oac/SiteAssets/Imagen%20institucional%202018/Logo%20Mineducación.png">
          <a:extLst>
            <a:ext uri="{FF2B5EF4-FFF2-40B4-BE49-F238E27FC236}">
              <a16:creationId xmlns:a16="http://schemas.microsoft.com/office/drawing/2014/main" id="{AF58A0E4-1CB4-4EA0-88E4-5AAC90ECD3C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669450" y="15087600"/>
          <a:ext cx="2204720" cy="438150"/>
        </a:xfrm>
        <a:prstGeom prst="rect">
          <a:avLst/>
        </a:prstGeom>
        <a:noFill/>
        <a:ln>
          <a:no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OL%20INTERNO/Desktop/INFORME%20SEGUIMEINTO%20RIESGO%20DE%20CORRUPCION/SEGUNDO%20SEGUIMIENTO%20AGOSTO%20-SEPTIEMBRE/Matriz%20riesgos%20Corrupcion%20segundo%20monitoreo%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MATRIZ RIESGOS CORRUPCIÓN"/>
      <sheetName val="Mapa Inherente RC"/>
      <sheetName val="Mapa Residual RC"/>
      <sheetName val="Valoración Probabilidad"/>
      <sheetName val="Solidez de los controles"/>
      <sheetName val="Criterio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B57"/>
  <sheetViews>
    <sheetView topLeftCell="BO5" zoomScaleNormal="100" workbookViewId="0">
      <selection activeCell="BX9" sqref="BX9"/>
    </sheetView>
  </sheetViews>
  <sheetFormatPr baseColWidth="10" defaultRowHeight="15" x14ac:dyDescent="0.25"/>
  <cols>
    <col min="1" max="1" width="1.7109375" customWidth="1"/>
    <col min="2" max="2" width="2.28515625" customWidth="1"/>
    <col min="3" max="3" width="21.5703125" style="2" customWidth="1"/>
    <col min="4" max="4" width="0.5703125" style="3" customWidth="1"/>
    <col min="5" max="5" width="21.85546875" style="4" hidden="1" customWidth="1"/>
    <col min="6" max="6" width="0.5703125" style="4" hidden="1" customWidth="1"/>
    <col min="7" max="7" width="0.140625" style="4" hidden="1" customWidth="1"/>
    <col min="8" max="8" width="14.7109375" style="4" hidden="1" customWidth="1"/>
    <col min="9" max="9" width="4.140625" style="5" customWidth="1"/>
    <col min="10" max="10" width="23.5703125" style="5" customWidth="1"/>
    <col min="11" max="11" width="19" style="6" customWidth="1"/>
    <col min="12" max="12" width="12" style="6" customWidth="1"/>
    <col min="13" max="13" width="22.85546875" style="49" customWidth="1"/>
    <col min="14" max="14" width="18.42578125" style="5" customWidth="1"/>
    <col min="15" max="15" width="15.28515625" style="5" customWidth="1"/>
    <col min="16" max="34" width="7.5703125" style="5" hidden="1" customWidth="1"/>
    <col min="35" max="35" width="7.42578125" style="5" customWidth="1"/>
    <col min="36" max="36" width="16.140625" style="5" customWidth="1"/>
    <col min="37" max="37" width="15.7109375" style="5" customWidth="1"/>
    <col min="38" max="38" width="17.140625" style="5" customWidth="1"/>
    <col min="39" max="39" width="29.28515625" style="50" hidden="1" customWidth="1"/>
    <col min="40" max="40" width="11.140625" style="51" hidden="1" customWidth="1"/>
    <col min="41" max="47" width="15.140625" style="52" hidden="1" customWidth="1"/>
    <col min="48" max="48" width="10.140625" style="52" hidden="1" customWidth="1"/>
    <col min="49" max="49" width="13.42578125" style="52" hidden="1" customWidth="1"/>
    <col min="50" max="50" width="12.42578125" style="52" hidden="1" customWidth="1"/>
    <col min="51" max="51" width="11.5703125" style="52" hidden="1" customWidth="1"/>
    <col min="52" max="52" width="12.140625" style="52" hidden="1" customWidth="1"/>
    <col min="53" max="53" width="11.28515625" style="52" hidden="1" customWidth="1"/>
    <col min="54" max="54" width="15.28515625" style="5" hidden="1" customWidth="1"/>
    <col min="55" max="55" width="16.85546875" style="5" hidden="1" customWidth="1"/>
    <col min="56" max="56" width="13.28515625" style="53" customWidth="1"/>
    <col min="57" max="57" width="16.7109375" style="5" customWidth="1"/>
    <col min="58" max="58" width="13.140625" style="53" customWidth="1"/>
    <col min="59" max="59" width="14" style="5" customWidth="1"/>
    <col min="60" max="60" width="13.7109375" style="5" customWidth="1"/>
    <col min="61" max="61" width="18.42578125" style="53" customWidth="1"/>
    <col min="62" max="62" width="14.28515625" style="53" customWidth="1"/>
    <col min="63" max="63" width="18.140625" style="54" customWidth="1"/>
    <col min="64" max="64" width="14.7109375" style="54" customWidth="1"/>
    <col min="65" max="65" width="24.42578125" style="6" customWidth="1"/>
    <col min="66" max="66" width="20.7109375" style="6" customWidth="1"/>
    <col min="67" max="68" width="14.42578125" style="6" customWidth="1"/>
    <col min="69" max="69" width="19" style="6" customWidth="1"/>
    <col min="70" max="70" width="22.5703125" style="6" customWidth="1"/>
    <col min="71" max="71" width="19.140625" style="6" customWidth="1"/>
    <col min="72" max="72" width="20.5703125" style="50" customWidth="1"/>
    <col min="73" max="73" width="15.7109375" style="6" customWidth="1"/>
    <col min="74" max="74" width="15.140625" style="6" customWidth="1"/>
    <col min="75" max="75" width="21.42578125" style="49" customWidth="1"/>
    <col min="76" max="76" width="23.5703125" customWidth="1"/>
    <col min="77" max="77" width="17.140625" customWidth="1"/>
    <col min="78" max="78" width="23.42578125" customWidth="1"/>
  </cols>
  <sheetData>
    <row r="1" spans="1:704" ht="12" customHeight="1" x14ac:dyDescent="0.25">
      <c r="BU1" s="238"/>
      <c r="BV1" s="238"/>
    </row>
    <row r="2" spans="1:704" ht="26.25" x14ac:dyDescent="0.25">
      <c r="M2" s="322" t="s">
        <v>240</v>
      </c>
      <c r="N2" s="322"/>
      <c r="O2" s="322"/>
      <c r="P2" s="322"/>
      <c r="Q2" s="322"/>
      <c r="R2" s="322"/>
      <c r="S2" s="322"/>
      <c r="T2" s="322"/>
      <c r="U2" s="322"/>
      <c r="V2" s="322"/>
      <c r="W2" s="322"/>
      <c r="X2" s="322"/>
      <c r="Y2" s="322"/>
      <c r="Z2" s="322"/>
      <c r="AA2" s="322"/>
      <c r="AB2" s="322"/>
      <c r="AC2" s="322"/>
      <c r="AD2" s="322"/>
      <c r="AE2" s="322"/>
      <c r="AF2" s="322"/>
      <c r="AG2" s="322"/>
      <c r="AH2" s="322"/>
      <c r="AI2" s="322"/>
      <c r="AJ2" s="322"/>
      <c r="AK2" s="322"/>
      <c r="BU2" s="239"/>
      <c r="BV2" s="239"/>
    </row>
    <row r="3" spans="1:704" ht="12" customHeight="1" x14ac:dyDescent="0.25">
      <c r="K3" s="53"/>
      <c r="L3" s="53"/>
      <c r="BU3" s="239"/>
      <c r="BV3" s="239"/>
    </row>
    <row r="4" spans="1:704" ht="15.75" thickBot="1" x14ac:dyDescent="0.3">
      <c r="BU4" s="240"/>
      <c r="BV4" s="240"/>
    </row>
    <row r="5" spans="1:704" ht="15.75" customHeight="1" thickBot="1" x14ac:dyDescent="0.3">
      <c r="C5" s="241" t="s">
        <v>0</v>
      </c>
      <c r="D5" s="242"/>
      <c r="E5" s="242"/>
      <c r="F5" s="242"/>
      <c r="G5" s="242"/>
      <c r="H5" s="242"/>
      <c r="I5" s="242"/>
      <c r="J5" s="242"/>
      <c r="K5" s="242"/>
      <c r="L5" s="242"/>
      <c r="M5" s="243"/>
      <c r="N5" s="244" t="s">
        <v>1</v>
      </c>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5"/>
      <c r="AT5" s="245"/>
      <c r="AU5" s="245"/>
      <c r="AV5" s="245"/>
      <c r="AW5" s="245"/>
      <c r="AX5" s="245"/>
      <c r="AY5" s="245"/>
      <c r="AZ5" s="245"/>
      <c r="BA5" s="245"/>
      <c r="BB5" s="245"/>
      <c r="BC5" s="245"/>
      <c r="BD5" s="245"/>
      <c r="BE5" s="245"/>
      <c r="BF5" s="245"/>
      <c r="BG5" s="245"/>
      <c r="BH5" s="246"/>
      <c r="BI5" s="247" t="s">
        <v>2</v>
      </c>
      <c r="BJ5" s="250" t="s">
        <v>3</v>
      </c>
      <c r="BK5" s="253" t="s">
        <v>4</v>
      </c>
      <c r="BL5" s="253"/>
      <c r="BM5" s="253"/>
      <c r="BN5" s="253"/>
      <c r="BO5" s="253"/>
      <c r="BP5" s="253"/>
      <c r="BQ5" s="253"/>
      <c r="BR5" s="253"/>
      <c r="BS5" s="253"/>
      <c r="BT5" s="253"/>
      <c r="BU5" s="253"/>
      <c r="BV5" s="254"/>
      <c r="BW5" s="323" t="s">
        <v>353</v>
      </c>
      <c r="BX5" s="324"/>
      <c r="BY5" s="324"/>
      <c r="BZ5" s="325"/>
    </row>
    <row r="6" spans="1:704" ht="26.25" customHeight="1" thickBot="1" x14ac:dyDescent="0.3">
      <c r="C6" s="257" t="s">
        <v>347</v>
      </c>
      <c r="D6" s="260" t="s">
        <v>5</v>
      </c>
      <c r="E6" s="263" t="s">
        <v>6</v>
      </c>
      <c r="F6" s="266" t="s">
        <v>7</v>
      </c>
      <c r="G6" s="266"/>
      <c r="H6" s="266"/>
      <c r="I6" s="267" t="s">
        <v>8</v>
      </c>
      <c r="J6" s="270" t="s">
        <v>9</v>
      </c>
      <c r="K6" s="270" t="s">
        <v>10</v>
      </c>
      <c r="L6" s="273" t="s">
        <v>11</v>
      </c>
      <c r="M6" s="274" t="s">
        <v>12</v>
      </c>
      <c r="N6" s="277" t="s">
        <v>13</v>
      </c>
      <c r="O6" s="278"/>
      <c r="P6" s="278"/>
      <c r="Q6" s="278"/>
      <c r="R6" s="278"/>
      <c r="S6" s="278"/>
      <c r="T6" s="278"/>
      <c r="U6" s="278"/>
      <c r="V6" s="278"/>
      <c r="W6" s="278"/>
      <c r="X6" s="278"/>
      <c r="Y6" s="278"/>
      <c r="Z6" s="278"/>
      <c r="AA6" s="278"/>
      <c r="AB6" s="278"/>
      <c r="AC6" s="278"/>
      <c r="AD6" s="278"/>
      <c r="AE6" s="278"/>
      <c r="AF6" s="278"/>
      <c r="AG6" s="278"/>
      <c r="AH6" s="278"/>
      <c r="AI6" s="278"/>
      <c r="AJ6" s="278"/>
      <c r="AK6" s="278"/>
      <c r="AL6" s="279"/>
      <c r="AM6" s="280" t="s">
        <v>14</v>
      </c>
      <c r="AN6" s="281"/>
      <c r="AO6" s="281"/>
      <c r="AP6" s="281"/>
      <c r="AQ6" s="281"/>
      <c r="AR6" s="281"/>
      <c r="AS6" s="281"/>
      <c r="AT6" s="281"/>
      <c r="AU6" s="281"/>
      <c r="AV6" s="281"/>
      <c r="AW6" s="281"/>
      <c r="AX6" s="281"/>
      <c r="AY6" s="281"/>
      <c r="AZ6" s="281"/>
      <c r="BA6" s="281"/>
      <c r="BB6" s="281"/>
      <c r="BC6" s="281"/>
      <c r="BD6" s="281"/>
      <c r="BE6" s="281"/>
      <c r="BF6" s="281"/>
      <c r="BG6" s="281"/>
      <c r="BH6" s="282"/>
      <c r="BI6" s="248"/>
      <c r="BJ6" s="251"/>
      <c r="BK6" s="255"/>
      <c r="BL6" s="255"/>
      <c r="BM6" s="255"/>
      <c r="BN6" s="255"/>
      <c r="BO6" s="255"/>
      <c r="BP6" s="255"/>
      <c r="BQ6" s="255"/>
      <c r="BR6" s="255"/>
      <c r="BS6" s="255"/>
      <c r="BT6" s="255"/>
      <c r="BU6" s="255"/>
      <c r="BV6" s="256"/>
      <c r="BW6" s="326"/>
      <c r="BX6" s="327"/>
      <c r="BY6" s="327"/>
      <c r="BZ6" s="328"/>
    </row>
    <row r="7" spans="1:704" ht="124.5" thickBot="1" x14ac:dyDescent="0.3">
      <c r="C7" s="258"/>
      <c r="D7" s="261"/>
      <c r="E7" s="264"/>
      <c r="F7" s="261" t="s">
        <v>15</v>
      </c>
      <c r="G7" s="261" t="s">
        <v>16</v>
      </c>
      <c r="H7" s="261" t="s">
        <v>17</v>
      </c>
      <c r="I7" s="268"/>
      <c r="J7" s="271"/>
      <c r="K7" s="271"/>
      <c r="L7" s="271"/>
      <c r="M7" s="275"/>
      <c r="N7" s="283" t="s">
        <v>18</v>
      </c>
      <c r="O7" s="261"/>
      <c r="P7" s="261"/>
      <c r="Q7" s="261"/>
      <c r="R7" s="261"/>
      <c r="S7" s="261"/>
      <c r="T7" s="261"/>
      <c r="U7" s="261"/>
      <c r="V7" s="261"/>
      <c r="W7" s="261"/>
      <c r="X7" s="261"/>
      <c r="Y7" s="261"/>
      <c r="Z7" s="261"/>
      <c r="AA7" s="261"/>
      <c r="AB7" s="261"/>
      <c r="AC7" s="261"/>
      <c r="AD7" s="261"/>
      <c r="AE7" s="261"/>
      <c r="AF7" s="261"/>
      <c r="AG7" s="261"/>
      <c r="AH7" s="261"/>
      <c r="AI7" s="261"/>
      <c r="AJ7" s="261"/>
      <c r="AK7" s="261"/>
      <c r="AL7" s="275"/>
      <c r="AM7" s="284" t="s">
        <v>19</v>
      </c>
      <c r="AN7" s="286" t="s">
        <v>20</v>
      </c>
      <c r="AO7" s="55" t="s">
        <v>21</v>
      </c>
      <c r="AP7" s="55" t="s">
        <v>22</v>
      </c>
      <c r="AQ7" s="55" t="s">
        <v>23</v>
      </c>
      <c r="AR7" s="55" t="s">
        <v>24</v>
      </c>
      <c r="AS7" s="55" t="s">
        <v>25</v>
      </c>
      <c r="AT7" s="55" t="s">
        <v>26</v>
      </c>
      <c r="AU7" s="55" t="s">
        <v>27</v>
      </c>
      <c r="AV7" s="307" t="s">
        <v>28</v>
      </c>
      <c r="AW7" s="309" t="s">
        <v>29</v>
      </c>
      <c r="AX7" s="309" t="s">
        <v>30</v>
      </c>
      <c r="AY7" s="309" t="s">
        <v>31</v>
      </c>
      <c r="AZ7" s="307" t="s">
        <v>32</v>
      </c>
      <c r="BA7" s="307" t="s">
        <v>33</v>
      </c>
      <c r="BB7" s="288" t="s">
        <v>34</v>
      </c>
      <c r="BC7" s="289"/>
      <c r="BD7" s="284" t="s">
        <v>35</v>
      </c>
      <c r="BE7" s="290"/>
      <c r="BF7" s="290"/>
      <c r="BG7" s="290"/>
      <c r="BH7" s="291"/>
      <c r="BI7" s="248"/>
      <c r="BJ7" s="251"/>
      <c r="BK7" s="292" t="s">
        <v>36</v>
      </c>
      <c r="BL7" s="293"/>
      <c r="BM7" s="293"/>
      <c r="BN7" s="293"/>
      <c r="BO7" s="293"/>
      <c r="BP7" s="293"/>
      <c r="BQ7" s="293"/>
      <c r="BR7" s="294"/>
      <c r="BS7" s="293" t="s">
        <v>37</v>
      </c>
      <c r="BT7" s="293"/>
      <c r="BU7" s="293"/>
      <c r="BV7" s="294"/>
      <c r="BW7" s="329" t="s">
        <v>358</v>
      </c>
      <c r="BX7" s="330"/>
      <c r="BY7" s="351" t="s">
        <v>357</v>
      </c>
      <c r="BZ7" s="352"/>
    </row>
    <row r="8" spans="1:704" ht="99.75" customHeight="1" thickBot="1" x14ac:dyDescent="0.3">
      <c r="C8" s="259"/>
      <c r="D8" s="262"/>
      <c r="E8" s="265"/>
      <c r="F8" s="262"/>
      <c r="G8" s="262"/>
      <c r="H8" s="262"/>
      <c r="I8" s="269"/>
      <c r="J8" s="272"/>
      <c r="K8" s="272"/>
      <c r="L8" s="272"/>
      <c r="M8" s="276"/>
      <c r="N8" s="56" t="s">
        <v>38</v>
      </c>
      <c r="O8" s="47" t="s">
        <v>39</v>
      </c>
      <c r="P8" s="57" t="s">
        <v>40</v>
      </c>
      <c r="Q8" s="57" t="s">
        <v>41</v>
      </c>
      <c r="R8" s="57" t="s">
        <v>42</v>
      </c>
      <c r="S8" s="57" t="s">
        <v>43</v>
      </c>
      <c r="T8" s="57" t="s">
        <v>44</v>
      </c>
      <c r="U8" s="57" t="s">
        <v>45</v>
      </c>
      <c r="V8" s="57" t="s">
        <v>46</v>
      </c>
      <c r="W8" s="57" t="s">
        <v>47</v>
      </c>
      <c r="X8" s="57" t="s">
        <v>48</v>
      </c>
      <c r="Y8" s="57" t="s">
        <v>49</v>
      </c>
      <c r="Z8" s="57" t="s">
        <v>50</v>
      </c>
      <c r="AA8" s="57" t="s">
        <v>51</v>
      </c>
      <c r="AB8" s="57" t="s">
        <v>52</v>
      </c>
      <c r="AC8" s="57" t="s">
        <v>53</v>
      </c>
      <c r="AD8" s="57" t="s">
        <v>54</v>
      </c>
      <c r="AE8" s="57" t="s">
        <v>55</v>
      </c>
      <c r="AF8" s="57" t="s">
        <v>56</v>
      </c>
      <c r="AG8" s="57" t="s">
        <v>57</v>
      </c>
      <c r="AH8" s="57" t="s">
        <v>58</v>
      </c>
      <c r="AI8" s="58" t="s">
        <v>59</v>
      </c>
      <c r="AJ8" s="149" t="s">
        <v>60</v>
      </c>
      <c r="AK8" s="47" t="s">
        <v>61</v>
      </c>
      <c r="AL8" s="48" t="s">
        <v>62</v>
      </c>
      <c r="AM8" s="285"/>
      <c r="AN8" s="287"/>
      <c r="AO8" s="59" t="s">
        <v>63</v>
      </c>
      <c r="AP8" s="59" t="s">
        <v>64</v>
      </c>
      <c r="AQ8" s="59" t="s">
        <v>65</v>
      </c>
      <c r="AR8" s="59" t="s">
        <v>66</v>
      </c>
      <c r="AS8" s="59" t="s">
        <v>67</v>
      </c>
      <c r="AT8" s="59" t="s">
        <v>68</v>
      </c>
      <c r="AU8" s="59" t="s">
        <v>69</v>
      </c>
      <c r="AV8" s="308"/>
      <c r="AW8" s="308"/>
      <c r="AX8" s="308"/>
      <c r="AY8" s="308"/>
      <c r="AZ8" s="308"/>
      <c r="BA8" s="308"/>
      <c r="BB8" s="60" t="s">
        <v>38</v>
      </c>
      <c r="BC8" s="61" t="s">
        <v>60</v>
      </c>
      <c r="BD8" s="56" t="s">
        <v>38</v>
      </c>
      <c r="BE8" s="47" t="s">
        <v>70</v>
      </c>
      <c r="BF8" s="47" t="s">
        <v>60</v>
      </c>
      <c r="BG8" s="47" t="s">
        <v>71</v>
      </c>
      <c r="BH8" s="48" t="s">
        <v>62</v>
      </c>
      <c r="BI8" s="249"/>
      <c r="BJ8" s="252"/>
      <c r="BK8" s="62" t="s">
        <v>72</v>
      </c>
      <c r="BL8" s="63" t="s">
        <v>73</v>
      </c>
      <c r="BM8" s="64" t="s">
        <v>74</v>
      </c>
      <c r="BN8" s="65" t="s">
        <v>75</v>
      </c>
      <c r="BO8" s="65" t="s">
        <v>76</v>
      </c>
      <c r="BP8" s="65" t="s">
        <v>77</v>
      </c>
      <c r="BQ8" s="65" t="s">
        <v>78</v>
      </c>
      <c r="BR8" s="66" t="s">
        <v>79</v>
      </c>
      <c r="BS8" s="67" t="s">
        <v>80</v>
      </c>
      <c r="BT8" s="65" t="s">
        <v>81</v>
      </c>
      <c r="BU8" s="65" t="s">
        <v>82</v>
      </c>
      <c r="BV8" s="65" t="s">
        <v>79</v>
      </c>
      <c r="BW8" s="164" t="s">
        <v>83</v>
      </c>
      <c r="BX8" s="165" t="s">
        <v>354</v>
      </c>
      <c r="BY8" s="166" t="s">
        <v>84</v>
      </c>
      <c r="BZ8" s="165" t="s">
        <v>356</v>
      </c>
    </row>
    <row r="9" spans="1:704" s="85" customFormat="1" ht="210" customHeight="1" x14ac:dyDescent="0.25">
      <c r="A9"/>
      <c r="B9"/>
      <c r="C9" s="169" t="s">
        <v>348</v>
      </c>
      <c r="D9" s="7" t="s">
        <v>187</v>
      </c>
      <c r="E9" s="7" t="s">
        <v>188</v>
      </c>
      <c r="F9" s="8" t="s">
        <v>85</v>
      </c>
      <c r="G9" s="8" t="s">
        <v>86</v>
      </c>
      <c r="H9" s="8" t="s">
        <v>87</v>
      </c>
      <c r="I9" s="9" t="s">
        <v>88</v>
      </c>
      <c r="J9" s="10" t="s">
        <v>89</v>
      </c>
      <c r="K9" s="11" t="s">
        <v>90</v>
      </c>
      <c r="L9" s="12" t="s">
        <v>91</v>
      </c>
      <c r="M9" s="13" t="s">
        <v>92</v>
      </c>
      <c r="N9" s="68" t="s">
        <v>93</v>
      </c>
      <c r="O9" s="68">
        <v>3</v>
      </c>
      <c r="P9" s="69">
        <v>1</v>
      </c>
      <c r="Q9" s="69">
        <v>1</v>
      </c>
      <c r="R9" s="69">
        <v>1</v>
      </c>
      <c r="S9" s="69">
        <v>1</v>
      </c>
      <c r="T9" s="69">
        <v>1</v>
      </c>
      <c r="U9" s="69">
        <v>1</v>
      </c>
      <c r="V9" s="69">
        <v>1</v>
      </c>
      <c r="W9" s="69">
        <v>1</v>
      </c>
      <c r="X9" s="69">
        <v>0</v>
      </c>
      <c r="Y9" s="69">
        <v>1</v>
      </c>
      <c r="Z9" s="69">
        <v>1</v>
      </c>
      <c r="AA9" s="69">
        <v>1</v>
      </c>
      <c r="AB9" s="69">
        <v>1</v>
      </c>
      <c r="AC9" s="69">
        <v>0</v>
      </c>
      <c r="AD9" s="69">
        <v>1</v>
      </c>
      <c r="AE9" s="69">
        <v>0</v>
      </c>
      <c r="AF9" s="69">
        <v>1</v>
      </c>
      <c r="AG9" s="69">
        <v>0</v>
      </c>
      <c r="AH9" s="69">
        <v>0</v>
      </c>
      <c r="AI9" s="69">
        <f>SUM(P9:AH9)</f>
        <v>14</v>
      </c>
      <c r="AJ9" s="70" t="str">
        <f>IF($AI9&lt;6,"3. Moderado",IF($AI9&lt;12,"4. Mayor",IF($AI9&gt;11,"5. Catastrófico")))</f>
        <v>5. Catastrófico</v>
      </c>
      <c r="AK9" s="71">
        <v>5</v>
      </c>
      <c r="AL9" s="72" t="str">
        <f>IF(O9+AK9=0," ",IF(OR(AND(O9=1,AK9=1),AND(O9=1,AK9=2),AND(O9=2,AK9=2),AND(O9=2,AK9=1),AND(O9=3,AK9=1)),"Bajo",IF(OR(AND(O9=1,AK9=3),AND(O9=2,AK9=3),AND(O9=3,AK9=2),AND(O9=4,AK9=1)),"Moderado",IF(OR(AND(O9=1,AK9=4),AND(O9=2,AK9=4),AND(O9=3,AK9=3),AND(O9=4,AK9=2),AND(O9=4,AK9=3),AND(O9=5,AK9=1),AND(O9=5,AK9=2)),"Alto",IF(OR(AND(O9=2,AK9=5),AND(O9=3,AK9=5),AND(O9=3,AK9=4),AND(O9=4,AK9=4),AND(O9=4,AK9=5),AND(O9=5,AK9=3),AND(O9=5,AK9=4),AND(O9=1,AK9=5),AND(O9=5,AK9=5)),"Extremo","")))))</f>
        <v>Extremo</v>
      </c>
      <c r="AM9" s="73" t="s">
        <v>241</v>
      </c>
      <c r="AN9" s="74" t="s">
        <v>94</v>
      </c>
      <c r="AO9" s="71">
        <v>15</v>
      </c>
      <c r="AP9" s="71">
        <v>15</v>
      </c>
      <c r="AQ9" s="71">
        <v>15</v>
      </c>
      <c r="AR9" s="71">
        <v>15</v>
      </c>
      <c r="AS9" s="71">
        <v>15</v>
      </c>
      <c r="AT9" s="71">
        <v>15</v>
      </c>
      <c r="AU9" s="71">
        <v>10</v>
      </c>
      <c r="AV9" s="75">
        <f t="shared" ref="AV9:AV23" si="0">SUM(AO9:AU9)</f>
        <v>100</v>
      </c>
      <c r="AW9" s="75" t="s">
        <v>96</v>
      </c>
      <c r="AX9" s="75" t="s">
        <v>96</v>
      </c>
      <c r="AY9" s="75">
        <v>100</v>
      </c>
      <c r="AZ9" s="75">
        <f>AVERAGE(AY9:AY9)</f>
        <v>100</v>
      </c>
      <c r="BA9" s="75" t="s">
        <v>96</v>
      </c>
      <c r="BB9" s="76" t="s">
        <v>97</v>
      </c>
      <c r="BC9" s="76" t="s">
        <v>97</v>
      </c>
      <c r="BD9" s="68" t="s">
        <v>152</v>
      </c>
      <c r="BE9" s="68">
        <v>1</v>
      </c>
      <c r="BF9" s="68" t="s">
        <v>134</v>
      </c>
      <c r="BG9" s="68">
        <v>3</v>
      </c>
      <c r="BH9" s="72" t="str">
        <f>IF(BE9+BG9=0," ",IF(OR(AND(BE9=1,BG9=1),AND(BE9=1,BG9=2),AND(BE9=2,BG9=2),AND(BE9=2,BG9=1),AND(BE9=3,BG9=1)),"Bajo",IF(OR(AND(BE9=1,BG9=3),AND(BE9=2,BG9=3),AND(BE9=3,BG9=2),AND(BE9=4,BG9=1)),"Moderado",IF(OR(AND(BE9=1,BG9=4),AND(BE9=2,BG9=4),AND(BE9=3,BG9=3),AND(BE9=4,BG9=2),AND(BE9=4,BG9=3),AND(BE9=5,BG9=1),AND(BE9=5,BG9=2)),"Alto",IF(OR(AND(BE9=2,BG9=5),AND(BE9=1,BG9=5),AND(BE9=3,BG9=5),AND(BE9=3,BG9=4),AND(BE9=4,BG9=4),AND(BE9=4,BG9=5),AND(BE9=5,BG9=3),AND(BE9=5,BG9=4),AND(BE9=5,BG9=5)),"Extremo","")))))</f>
        <v>Moderado</v>
      </c>
      <c r="BI9" s="77" t="s">
        <v>242</v>
      </c>
      <c r="BJ9" s="78" t="s">
        <v>100</v>
      </c>
      <c r="BK9" s="79">
        <v>45658</v>
      </c>
      <c r="BL9" s="79">
        <v>46022</v>
      </c>
      <c r="BM9" s="80" t="s">
        <v>243</v>
      </c>
      <c r="BN9" s="81" t="s">
        <v>101</v>
      </c>
      <c r="BO9" s="81" t="s">
        <v>102</v>
      </c>
      <c r="BP9" s="82">
        <v>2</v>
      </c>
      <c r="BQ9" s="81" t="s">
        <v>103</v>
      </c>
      <c r="BR9" s="81" t="s">
        <v>244</v>
      </c>
      <c r="BS9" s="83">
        <v>45930</v>
      </c>
      <c r="BT9" s="84" t="s">
        <v>245</v>
      </c>
      <c r="BU9" s="82" t="s">
        <v>246</v>
      </c>
      <c r="BV9" s="151" t="s">
        <v>247</v>
      </c>
      <c r="BW9" s="162" t="s">
        <v>360</v>
      </c>
      <c r="BX9" s="161" t="s">
        <v>400</v>
      </c>
      <c r="BY9" s="350" t="s">
        <v>181</v>
      </c>
      <c r="BZ9" s="163" t="s">
        <v>359</v>
      </c>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row>
    <row r="10" spans="1:704" s="85" customFormat="1" ht="217.5" x14ac:dyDescent="0.25">
      <c r="A10"/>
      <c r="B10"/>
      <c r="C10" s="295" t="s">
        <v>177</v>
      </c>
      <c r="D10" s="297" t="s">
        <v>189</v>
      </c>
      <c r="E10" s="7" t="s">
        <v>104</v>
      </c>
      <c r="F10" s="14" t="s">
        <v>105</v>
      </c>
      <c r="G10" s="14" t="s">
        <v>106</v>
      </c>
      <c r="H10" s="14" t="s">
        <v>107</v>
      </c>
      <c r="I10" s="299" t="s">
        <v>108</v>
      </c>
      <c r="J10" s="301" t="s">
        <v>190</v>
      </c>
      <c r="K10" s="303" t="s">
        <v>191</v>
      </c>
      <c r="L10" s="305" t="s">
        <v>91</v>
      </c>
      <c r="M10" s="312" t="s">
        <v>192</v>
      </c>
      <c r="N10" s="314" t="s">
        <v>109</v>
      </c>
      <c r="O10" s="316">
        <v>3</v>
      </c>
      <c r="P10" s="310">
        <v>1</v>
      </c>
      <c r="Q10" s="310">
        <v>1</v>
      </c>
      <c r="R10" s="310">
        <v>1</v>
      </c>
      <c r="S10" s="310">
        <v>1</v>
      </c>
      <c r="T10" s="310">
        <v>1</v>
      </c>
      <c r="U10" s="310">
        <v>1</v>
      </c>
      <c r="V10" s="310">
        <v>1</v>
      </c>
      <c r="W10" s="310">
        <v>1</v>
      </c>
      <c r="X10" s="310">
        <v>1</v>
      </c>
      <c r="Y10" s="310">
        <v>1</v>
      </c>
      <c r="Z10" s="310">
        <v>1</v>
      </c>
      <c r="AA10" s="310">
        <v>1</v>
      </c>
      <c r="AB10" s="310">
        <v>1</v>
      </c>
      <c r="AC10" s="310">
        <v>1</v>
      </c>
      <c r="AD10" s="310">
        <v>1</v>
      </c>
      <c r="AE10" s="310">
        <v>0</v>
      </c>
      <c r="AF10" s="310">
        <v>1</v>
      </c>
      <c r="AG10" s="310">
        <v>1</v>
      </c>
      <c r="AH10" s="310">
        <v>0</v>
      </c>
      <c r="AI10" s="320">
        <f t="shared" ref="AI10" si="1">SUM(P10:AH10)</f>
        <v>17</v>
      </c>
      <c r="AJ10" s="318" t="str">
        <f>IF($AI10&lt;6,"3. Moderado",IF($AI10&lt;12,"4. Mayor",IF($AI10&gt;11,"5. Catastrófico")))</f>
        <v>5. Catastrófico</v>
      </c>
      <c r="AK10" s="334">
        <v>5</v>
      </c>
      <c r="AL10" s="331" t="str">
        <f>IF(O10+AK10=0," ",IF(OR(AND(O10=1,AK10=1),AND(O10=1,AK10=2),AND(O10=2,AK10=2),AND(O10=2,AK10=1),AND(O10=3,AK10=1)),"Bajo",IF(OR(AND(O10=1,AK10=3),AND(O10=2,AK10=3),AND(O10=3,AK10=2),AND(O10=4,AK10=1)),"Moderado",IF(OR(AND(O10=1,AK10=4),AND(O10=2,AK10=4),AND(O10=3,AK10=3),AND(O10=4,AK10=2),AND(O10=4,AK10=3),AND(O10=5,AK10=1),AND(O10=5,AK10=2)),"Alto",IF(OR(AND(O10=2,AK10=5),AND(O10=3,AK10=5),AND(O10=3,AK10=4),AND(O10=4,AK10=4),AND(O10=4,AK10=5),AND(O10=5,AK10=3),AND(O10=5,AK10=4),AND(O10=1,AK10=5),AND(O10=5,AK10=5)),"Extremo","")))))</f>
        <v>Extremo</v>
      </c>
      <c r="AM10" s="73" t="s">
        <v>110</v>
      </c>
      <c r="AN10" s="86" t="s">
        <v>94</v>
      </c>
      <c r="AO10" s="87">
        <v>15</v>
      </c>
      <c r="AP10" s="87">
        <v>15</v>
      </c>
      <c r="AQ10" s="87">
        <v>15</v>
      </c>
      <c r="AR10" s="87">
        <v>15</v>
      </c>
      <c r="AS10" s="87">
        <v>15</v>
      </c>
      <c r="AT10" s="87">
        <v>15</v>
      </c>
      <c r="AU10" s="87">
        <v>10</v>
      </c>
      <c r="AV10" s="88">
        <f t="shared" si="0"/>
        <v>100</v>
      </c>
      <c r="AW10" s="88" t="s">
        <v>96</v>
      </c>
      <c r="AX10" s="88" t="s">
        <v>96</v>
      </c>
      <c r="AY10" s="88">
        <v>100</v>
      </c>
      <c r="AZ10" s="337">
        <f>AVERAGE(AY10:AY11)</f>
        <v>75</v>
      </c>
      <c r="BA10" s="337" t="s">
        <v>96</v>
      </c>
      <c r="BB10" s="339" t="s">
        <v>97</v>
      </c>
      <c r="BC10" s="341" t="s">
        <v>97</v>
      </c>
      <c r="BD10" s="314" t="s">
        <v>98</v>
      </c>
      <c r="BE10" s="316">
        <v>2</v>
      </c>
      <c r="BF10" s="316" t="s">
        <v>111</v>
      </c>
      <c r="BG10" s="316">
        <v>3</v>
      </c>
      <c r="BH10" s="331" t="str">
        <f>IF(BE10+BG10=0," ",IF(OR(AND(BE10=1,BG10=1),AND(BE10=1,BG10=2),AND(BE10=2,BG10=2),AND(BE10=2,BG10=1),AND(BE10=3,BG10=1)),"Bajo",IF(OR(AND(BE10=1,BG10=3),AND(BE10=2,BG10=3),AND(BE10=3,BG10=2),AND(BE10=4,BG10=1)),"Moderado",IF(OR(AND(BE10=1,BG10=4),AND(BE10=2,BG10=4),AND(BE10=3,BG10=3),AND(BE10=4,BG10=2),AND(BE10=4,BG10=3),AND(BE10=5,BG10=1),AND(BE10=5,BG10=2)),"Alto",IF(OR(AND(BE10=2,BG10=5),AND(BE10=1,BG10=5),AND(BE10=3,BG10=5),AND(BE10=3,BG10=4),AND(BE10=4,BG10=4),AND(BE10=4,BG10=5),AND(BE10=5,BG10=3),AND(BE10=5,BG10=4),AND(BE10=5,BG10=5)),"Extremo","")))))</f>
        <v>Moderado</v>
      </c>
      <c r="BI10" s="89" t="s">
        <v>112</v>
      </c>
      <c r="BJ10" s="332" t="s">
        <v>100</v>
      </c>
      <c r="BK10" s="79">
        <v>45658</v>
      </c>
      <c r="BL10" s="79">
        <v>46022</v>
      </c>
      <c r="BM10" s="90" t="s">
        <v>113</v>
      </c>
      <c r="BN10" s="90" t="s">
        <v>248</v>
      </c>
      <c r="BO10" s="91" t="s">
        <v>114</v>
      </c>
      <c r="BP10" s="14">
        <v>1</v>
      </c>
      <c r="BQ10" s="91" t="s">
        <v>115</v>
      </c>
      <c r="BR10" s="92" t="s">
        <v>249</v>
      </c>
      <c r="BS10" s="83">
        <v>45930</v>
      </c>
      <c r="BT10" s="14" t="s">
        <v>250</v>
      </c>
      <c r="BU10" s="93" t="s">
        <v>251</v>
      </c>
      <c r="BV10" s="152" t="s">
        <v>252</v>
      </c>
      <c r="BW10" s="160" t="s">
        <v>360</v>
      </c>
      <c r="BX10" s="161" t="s">
        <v>400</v>
      </c>
      <c r="BY10" s="150" t="s">
        <v>399</v>
      </c>
      <c r="BZ10" s="159" t="s">
        <v>359</v>
      </c>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row>
    <row r="11" spans="1:704" s="85" customFormat="1" ht="243" thickBot="1" x14ac:dyDescent="0.3">
      <c r="A11"/>
      <c r="B11"/>
      <c r="C11" s="296"/>
      <c r="D11" s="298"/>
      <c r="E11" s="7" t="s">
        <v>116</v>
      </c>
      <c r="F11" s="15" t="s">
        <v>117</v>
      </c>
      <c r="G11" s="16" t="s">
        <v>118</v>
      </c>
      <c r="H11" s="16" t="s">
        <v>87</v>
      </c>
      <c r="I11" s="300"/>
      <c r="J11" s="302"/>
      <c r="K11" s="304"/>
      <c r="L11" s="306"/>
      <c r="M11" s="313"/>
      <c r="N11" s="315"/>
      <c r="O11" s="317"/>
      <c r="P11" s="311"/>
      <c r="Q11" s="311"/>
      <c r="R11" s="311"/>
      <c r="S11" s="311"/>
      <c r="T11" s="311"/>
      <c r="U11" s="311"/>
      <c r="V11" s="311"/>
      <c r="W11" s="311"/>
      <c r="X11" s="311"/>
      <c r="Y11" s="311"/>
      <c r="Z11" s="311"/>
      <c r="AA11" s="311"/>
      <c r="AB11" s="311"/>
      <c r="AC11" s="311"/>
      <c r="AD11" s="311"/>
      <c r="AE11" s="311"/>
      <c r="AF11" s="311"/>
      <c r="AG11" s="311"/>
      <c r="AH11" s="311"/>
      <c r="AI11" s="321"/>
      <c r="AJ11" s="319"/>
      <c r="AK11" s="335"/>
      <c r="AL11" s="336"/>
      <c r="AM11" s="73" t="s">
        <v>119</v>
      </c>
      <c r="AN11" s="86" t="s">
        <v>94</v>
      </c>
      <c r="AO11" s="87">
        <v>15</v>
      </c>
      <c r="AP11" s="87">
        <v>15</v>
      </c>
      <c r="AQ11" s="87">
        <v>15</v>
      </c>
      <c r="AR11" s="87">
        <v>15</v>
      </c>
      <c r="AS11" s="87">
        <v>15</v>
      </c>
      <c r="AT11" s="87">
        <v>15</v>
      </c>
      <c r="AU11" s="94">
        <v>10</v>
      </c>
      <c r="AV11" s="95">
        <f t="shared" si="0"/>
        <v>100</v>
      </c>
      <c r="AW11" s="95" t="s">
        <v>96</v>
      </c>
      <c r="AX11" s="95" t="s">
        <v>95</v>
      </c>
      <c r="AY11" s="75">
        <v>50</v>
      </c>
      <c r="AZ11" s="338"/>
      <c r="BA11" s="338"/>
      <c r="BB11" s="340"/>
      <c r="BC11" s="342"/>
      <c r="BD11" s="314"/>
      <c r="BE11" s="316"/>
      <c r="BF11" s="316"/>
      <c r="BG11" s="316"/>
      <c r="BH11" s="331"/>
      <c r="BI11" s="96"/>
      <c r="BJ11" s="333"/>
      <c r="BK11" s="79">
        <v>45658</v>
      </c>
      <c r="BL11" s="79">
        <v>46022</v>
      </c>
      <c r="BM11" s="90" t="s">
        <v>120</v>
      </c>
      <c r="BN11" s="90" t="s">
        <v>121</v>
      </c>
      <c r="BO11" s="91" t="s">
        <v>122</v>
      </c>
      <c r="BP11" s="14">
        <v>1</v>
      </c>
      <c r="BQ11" s="91" t="s">
        <v>122</v>
      </c>
      <c r="BR11" s="92" t="s">
        <v>123</v>
      </c>
      <c r="BS11" s="83">
        <v>45930</v>
      </c>
      <c r="BT11" s="14" t="s">
        <v>253</v>
      </c>
      <c r="BU11" s="14" t="s">
        <v>251</v>
      </c>
      <c r="BV11" s="153" t="s">
        <v>254</v>
      </c>
      <c r="BW11" s="160" t="s">
        <v>360</v>
      </c>
      <c r="BX11" s="353" t="s">
        <v>400</v>
      </c>
      <c r="BY11" s="150" t="s">
        <v>181</v>
      </c>
      <c r="BZ11" s="159" t="s">
        <v>359</v>
      </c>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row>
    <row r="12" spans="1:704" s="85" customFormat="1" ht="409.6" thickBot="1" x14ac:dyDescent="0.3">
      <c r="A12"/>
      <c r="B12"/>
      <c r="C12" s="170" t="s">
        <v>349</v>
      </c>
      <c r="D12" s="17" t="s">
        <v>193</v>
      </c>
      <c r="E12" s="18" t="s">
        <v>194</v>
      </c>
      <c r="F12" s="18" t="s">
        <v>137</v>
      </c>
      <c r="G12" s="18" t="s">
        <v>118</v>
      </c>
      <c r="H12" s="18" t="s">
        <v>138</v>
      </c>
      <c r="I12" s="19" t="s">
        <v>126</v>
      </c>
      <c r="J12" s="20" t="s">
        <v>195</v>
      </c>
      <c r="K12" s="21" t="s">
        <v>196</v>
      </c>
      <c r="L12" s="22" t="s">
        <v>91</v>
      </c>
      <c r="M12" s="23" t="s">
        <v>197</v>
      </c>
      <c r="N12" s="97" t="s">
        <v>109</v>
      </c>
      <c r="O12" s="98">
        <v>4</v>
      </c>
      <c r="P12" s="99">
        <v>1</v>
      </c>
      <c r="Q12" s="99">
        <v>1</v>
      </c>
      <c r="R12" s="99">
        <v>1</v>
      </c>
      <c r="S12" s="99">
        <v>1</v>
      </c>
      <c r="T12" s="99">
        <v>1</v>
      </c>
      <c r="U12" s="99">
        <v>1</v>
      </c>
      <c r="V12" s="99">
        <v>1</v>
      </c>
      <c r="W12" s="99">
        <v>1</v>
      </c>
      <c r="X12" s="99">
        <v>0</v>
      </c>
      <c r="Y12" s="99">
        <v>1</v>
      </c>
      <c r="Z12" s="99">
        <v>1</v>
      </c>
      <c r="AA12" s="99">
        <v>1</v>
      </c>
      <c r="AB12" s="99">
        <v>0</v>
      </c>
      <c r="AC12" s="99">
        <v>0</v>
      </c>
      <c r="AD12" s="99">
        <v>1</v>
      </c>
      <c r="AE12" s="99">
        <v>0</v>
      </c>
      <c r="AF12" s="99">
        <v>1</v>
      </c>
      <c r="AG12" s="99">
        <v>0</v>
      </c>
      <c r="AH12" s="99">
        <v>0</v>
      </c>
      <c r="AI12" s="99">
        <f>SUM(P12:AH12)</f>
        <v>13</v>
      </c>
      <c r="AJ12" s="100" t="s">
        <v>140</v>
      </c>
      <c r="AK12" s="101">
        <v>5</v>
      </c>
      <c r="AL12" s="102" t="str">
        <f t="shared" ref="AL12:AL23" si="2">IF(O12+AK12=0," ",IF(OR(AND(O12=1,AK12=1),AND(O12=1,AK12=2),AND(O12=2,AK12=2),AND(O12=2,AK12=1),AND(O12=3,AK12=1)),"Bajo",IF(OR(AND(O12=1,AK12=3),AND(O12=2,AK12=3),AND(O12=3,AK12=2),AND(O12=4,AK12=1)),"Moderado",IF(OR(AND(O12=1,AK12=4),AND(O12=2,AK12=4),AND(O12=3,AK12=3),AND(O12=4,AK12=2),AND(O12=4,AK12=3),AND(O12=5,AK12=1),AND(O12=5,AK12=2)),"Alto",IF(OR(AND(O12=2,AK12=5),AND(O12=3,AK12=5),AND(O12=3,AK12=4),AND(O12=4,AK12=4),AND(O12=4,AK12=5),AND(O12=5,AK12=3),AND(O12=5,AK12=4),AND(O12=1,AK12=5),AND(O12=5,AK12=5)),"Extremo","")))))</f>
        <v>Extremo</v>
      </c>
      <c r="AM12" s="103" t="s">
        <v>255</v>
      </c>
      <c r="AN12" s="104" t="s">
        <v>94</v>
      </c>
      <c r="AO12" s="101">
        <v>15</v>
      </c>
      <c r="AP12" s="101">
        <v>15</v>
      </c>
      <c r="AQ12" s="101">
        <v>15</v>
      </c>
      <c r="AR12" s="101">
        <v>15</v>
      </c>
      <c r="AS12" s="101">
        <v>12</v>
      </c>
      <c r="AT12" s="101">
        <v>12</v>
      </c>
      <c r="AU12" s="101">
        <v>10</v>
      </c>
      <c r="AV12" s="105">
        <f t="shared" si="0"/>
        <v>94</v>
      </c>
      <c r="AW12" s="105" t="s">
        <v>95</v>
      </c>
      <c r="AX12" s="105" t="s">
        <v>96</v>
      </c>
      <c r="AY12" s="105">
        <v>50</v>
      </c>
      <c r="AZ12" s="105">
        <f>AVERAGE(AY12)</f>
        <v>50</v>
      </c>
      <c r="BA12" s="105" t="s">
        <v>95</v>
      </c>
      <c r="BB12" s="106" t="s">
        <v>97</v>
      </c>
      <c r="BC12" s="107" t="s">
        <v>97</v>
      </c>
      <c r="BD12" s="97" t="s">
        <v>93</v>
      </c>
      <c r="BE12" s="98">
        <v>3</v>
      </c>
      <c r="BF12" s="98" t="s">
        <v>99</v>
      </c>
      <c r="BG12" s="98">
        <v>4</v>
      </c>
      <c r="BH12" s="108" t="str">
        <f t="shared" ref="BH12:BH23" si="3">IF(BE12+BG12=0," ",IF(OR(AND(BE12=1,BG12=1),AND(BE12=1,BG12=2),AND(BE12=2,BG12=2),AND(BE12=2,BG12=1),AND(BE12=3,BG12=1)),"Bajo",IF(OR(AND(BE12=1,BG12=3),AND(BE12=2,BG12=3),AND(BE12=3,BG12=2),AND(BE12=4,BG12=1)),"Moderado",IF(OR(AND(BE12=1,BG12=4),AND(BE12=2,BG12=4),AND(BE12=3,BG12=3),AND(BE12=4,BG12=2),AND(BE12=4,BG12=3),AND(BE12=5,BG12=1),AND(BE12=5,BG12=2)),"Alto",IF(OR(AND(BE12=2,BG12=5),AND(BE12=1,BG12=5),AND(BE12=3,BG12=5),AND(BE12=3,BG12=4),AND(BE12=4,BG12=4),AND(BE12=4,BG12=5),AND(BE12=5,BG12=3),AND(BE12=5,BG12=4),AND(BE12=5,BG12=5)),"Extremo","")))))</f>
        <v>Extremo</v>
      </c>
      <c r="BI12" s="89" t="s">
        <v>256</v>
      </c>
      <c r="BJ12" s="109" t="s">
        <v>100</v>
      </c>
      <c r="BK12" s="79">
        <v>45658</v>
      </c>
      <c r="BL12" s="79">
        <v>46022</v>
      </c>
      <c r="BM12" s="110" t="s">
        <v>257</v>
      </c>
      <c r="BN12" s="111" t="s">
        <v>141</v>
      </c>
      <c r="BO12" s="112" t="s">
        <v>258</v>
      </c>
      <c r="BP12" s="18">
        <v>1</v>
      </c>
      <c r="BQ12" s="112" t="s">
        <v>142</v>
      </c>
      <c r="BR12" s="113" t="s">
        <v>143</v>
      </c>
      <c r="BS12" s="83">
        <v>45930</v>
      </c>
      <c r="BT12" s="114" t="s">
        <v>259</v>
      </c>
      <c r="BU12" s="18" t="s">
        <v>260</v>
      </c>
      <c r="BV12" s="154" t="s">
        <v>261</v>
      </c>
      <c r="BW12" s="160" t="s">
        <v>360</v>
      </c>
      <c r="BX12" s="353" t="s">
        <v>400</v>
      </c>
      <c r="BY12" s="150" t="s">
        <v>181</v>
      </c>
      <c r="BZ12" s="159" t="s">
        <v>359</v>
      </c>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row>
    <row r="13" spans="1:704" s="85" customFormat="1" ht="409.6" thickBot="1" x14ac:dyDescent="0.3">
      <c r="A13"/>
      <c r="B13"/>
      <c r="C13" s="171" t="s">
        <v>178</v>
      </c>
      <c r="D13" s="24" t="s">
        <v>198</v>
      </c>
      <c r="E13" s="25" t="s">
        <v>199</v>
      </c>
      <c r="F13" s="26" t="s">
        <v>105</v>
      </c>
      <c r="G13" s="26" t="s">
        <v>106</v>
      </c>
      <c r="H13" s="26" t="s">
        <v>107</v>
      </c>
      <c r="I13" s="27" t="s">
        <v>133</v>
      </c>
      <c r="J13" s="28" t="s">
        <v>200</v>
      </c>
      <c r="K13" s="29" t="s">
        <v>201</v>
      </c>
      <c r="L13" s="29" t="s">
        <v>91</v>
      </c>
      <c r="M13" s="30" t="s">
        <v>202</v>
      </c>
      <c r="N13" s="115" t="s">
        <v>93</v>
      </c>
      <c r="O13" s="116">
        <v>3</v>
      </c>
      <c r="P13" s="117">
        <v>1</v>
      </c>
      <c r="Q13" s="117">
        <v>1</v>
      </c>
      <c r="R13" s="117">
        <v>1</v>
      </c>
      <c r="S13" s="117">
        <v>1</v>
      </c>
      <c r="T13" s="117">
        <v>1</v>
      </c>
      <c r="U13" s="117">
        <v>1</v>
      </c>
      <c r="V13" s="117">
        <v>1</v>
      </c>
      <c r="W13" s="117">
        <v>1</v>
      </c>
      <c r="X13" s="117">
        <v>1</v>
      </c>
      <c r="Y13" s="117">
        <v>1</v>
      </c>
      <c r="Z13" s="117">
        <v>1</v>
      </c>
      <c r="AA13" s="117">
        <v>1</v>
      </c>
      <c r="AB13" s="117">
        <v>0</v>
      </c>
      <c r="AC13" s="117">
        <v>0</v>
      </c>
      <c r="AD13" s="117">
        <v>1</v>
      </c>
      <c r="AE13" s="117">
        <v>0</v>
      </c>
      <c r="AF13" s="117">
        <v>1</v>
      </c>
      <c r="AG13" s="117">
        <v>0</v>
      </c>
      <c r="AH13" s="117">
        <v>0</v>
      </c>
      <c r="AI13" s="118">
        <f>SUM(P13:AH13)</f>
        <v>14</v>
      </c>
      <c r="AJ13" s="119" t="s">
        <v>140</v>
      </c>
      <c r="AK13" s="120">
        <v>5</v>
      </c>
      <c r="AL13" s="121" t="str">
        <f t="shared" si="2"/>
        <v>Extremo</v>
      </c>
      <c r="AM13" s="1" t="s">
        <v>262</v>
      </c>
      <c r="AN13" s="122" t="s">
        <v>94</v>
      </c>
      <c r="AO13" s="120">
        <v>15</v>
      </c>
      <c r="AP13" s="120">
        <v>15</v>
      </c>
      <c r="AQ13" s="120">
        <v>15</v>
      </c>
      <c r="AR13" s="120">
        <v>15</v>
      </c>
      <c r="AS13" s="120">
        <v>15</v>
      </c>
      <c r="AT13" s="120">
        <v>15</v>
      </c>
      <c r="AU13" s="120">
        <v>10</v>
      </c>
      <c r="AV13" s="123">
        <f t="shared" si="0"/>
        <v>100</v>
      </c>
      <c r="AW13" s="124" t="s">
        <v>96</v>
      </c>
      <c r="AX13" s="124" t="s">
        <v>96</v>
      </c>
      <c r="AY13" s="124">
        <v>100</v>
      </c>
      <c r="AZ13" s="123">
        <f>AVERAGE(AY13)</f>
        <v>100</v>
      </c>
      <c r="BA13" s="124" t="s">
        <v>96</v>
      </c>
      <c r="BB13" s="125" t="s">
        <v>97</v>
      </c>
      <c r="BC13" s="126" t="s">
        <v>97</v>
      </c>
      <c r="BD13" s="115" t="s">
        <v>152</v>
      </c>
      <c r="BE13" s="116">
        <v>1</v>
      </c>
      <c r="BF13" s="116" t="s">
        <v>111</v>
      </c>
      <c r="BG13" s="116">
        <v>3</v>
      </c>
      <c r="BH13" s="127" t="str">
        <f t="shared" si="3"/>
        <v>Moderado</v>
      </c>
      <c r="BI13" s="128" t="s">
        <v>263</v>
      </c>
      <c r="BJ13" s="129" t="s">
        <v>100</v>
      </c>
      <c r="BK13" s="79">
        <v>45658</v>
      </c>
      <c r="BL13" s="79">
        <v>46022</v>
      </c>
      <c r="BM13" s="130" t="s">
        <v>264</v>
      </c>
      <c r="BN13" s="26" t="s">
        <v>168</v>
      </c>
      <c r="BO13" s="26" t="s">
        <v>265</v>
      </c>
      <c r="BP13" s="26">
        <v>4</v>
      </c>
      <c r="BQ13" s="26" t="s">
        <v>266</v>
      </c>
      <c r="BR13" s="26" t="s">
        <v>267</v>
      </c>
      <c r="BS13" s="83">
        <v>45930</v>
      </c>
      <c r="BT13" s="14" t="s">
        <v>268</v>
      </c>
      <c r="BU13" s="26" t="s">
        <v>168</v>
      </c>
      <c r="BV13" s="155" t="s">
        <v>269</v>
      </c>
      <c r="BW13" s="160" t="s">
        <v>360</v>
      </c>
      <c r="BX13" s="353" t="s">
        <v>400</v>
      </c>
      <c r="BY13" s="150" t="s">
        <v>181</v>
      </c>
      <c r="BZ13" s="159" t="s">
        <v>359</v>
      </c>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row>
    <row r="14" spans="1:704" s="85" customFormat="1" ht="409.6" thickBot="1" x14ac:dyDescent="0.3">
      <c r="A14"/>
      <c r="B14"/>
      <c r="C14" s="172" t="s">
        <v>179</v>
      </c>
      <c r="D14" s="31" t="s">
        <v>203</v>
      </c>
      <c r="E14" s="32" t="s">
        <v>157</v>
      </c>
      <c r="F14" s="15" t="s">
        <v>117</v>
      </c>
      <c r="G14" s="15" t="s">
        <v>158</v>
      </c>
      <c r="H14" s="15" t="s">
        <v>87</v>
      </c>
      <c r="I14" s="33" t="s">
        <v>136</v>
      </c>
      <c r="J14" s="34" t="s">
        <v>160</v>
      </c>
      <c r="K14" s="35" t="s">
        <v>161</v>
      </c>
      <c r="L14" s="36" t="s">
        <v>91</v>
      </c>
      <c r="M14" s="37" t="s">
        <v>162</v>
      </c>
      <c r="N14" s="131" t="s">
        <v>93</v>
      </c>
      <c r="O14" s="132">
        <v>3</v>
      </c>
      <c r="P14" s="118">
        <v>1</v>
      </c>
      <c r="Q14" s="118">
        <v>1</v>
      </c>
      <c r="R14" s="118">
        <v>1</v>
      </c>
      <c r="S14" s="118">
        <v>1</v>
      </c>
      <c r="T14" s="118">
        <v>1</v>
      </c>
      <c r="U14" s="118">
        <v>0</v>
      </c>
      <c r="V14" s="118">
        <v>1</v>
      </c>
      <c r="W14" s="118">
        <v>0</v>
      </c>
      <c r="X14" s="118">
        <v>0</v>
      </c>
      <c r="Y14" s="118">
        <v>1</v>
      </c>
      <c r="Z14" s="118">
        <v>1</v>
      </c>
      <c r="AA14" s="118">
        <v>1</v>
      </c>
      <c r="AB14" s="118">
        <v>1</v>
      </c>
      <c r="AC14" s="118">
        <v>0</v>
      </c>
      <c r="AD14" s="118">
        <v>1</v>
      </c>
      <c r="AE14" s="118">
        <v>0</v>
      </c>
      <c r="AF14" s="118">
        <v>1</v>
      </c>
      <c r="AG14" s="118">
        <v>0</v>
      </c>
      <c r="AH14" s="118">
        <v>0</v>
      </c>
      <c r="AI14" s="118">
        <f t="shared" ref="AI14" si="4">SUM(P14:AH14)</f>
        <v>12</v>
      </c>
      <c r="AJ14" s="133" t="str">
        <f t="shared" ref="AJ14:AJ23" si="5">IF($AI14&lt;6,"3. Moderado",IF($AI14&lt;12,"4. Mayor",IF($AI14&gt;11,"5. Catastrófico")))</f>
        <v>5. Catastrófico</v>
      </c>
      <c r="AK14" s="134">
        <v>5</v>
      </c>
      <c r="AL14" s="121" t="str">
        <f t="shared" si="2"/>
        <v>Extremo</v>
      </c>
      <c r="AM14" s="135" t="s">
        <v>163</v>
      </c>
      <c r="AN14" s="136" t="s">
        <v>94</v>
      </c>
      <c r="AO14" s="134">
        <v>15</v>
      </c>
      <c r="AP14" s="134">
        <v>12</v>
      </c>
      <c r="AQ14" s="134">
        <v>12</v>
      </c>
      <c r="AR14" s="134">
        <v>10</v>
      </c>
      <c r="AS14" s="134">
        <v>12</v>
      </c>
      <c r="AT14" s="134">
        <v>15</v>
      </c>
      <c r="AU14" s="134">
        <v>10</v>
      </c>
      <c r="AV14" s="123">
        <f t="shared" si="0"/>
        <v>86</v>
      </c>
      <c r="AW14" s="123" t="s">
        <v>95</v>
      </c>
      <c r="AX14" s="123" t="s">
        <v>95</v>
      </c>
      <c r="AY14" s="123">
        <v>50</v>
      </c>
      <c r="AZ14" s="123">
        <f>AVERAGE(AY14:AY14)</f>
        <v>50</v>
      </c>
      <c r="BA14" s="123" t="s">
        <v>95</v>
      </c>
      <c r="BB14" s="137" t="s">
        <v>97</v>
      </c>
      <c r="BC14" s="138" t="s">
        <v>97</v>
      </c>
      <c r="BD14" s="131" t="s">
        <v>98</v>
      </c>
      <c r="BE14" s="132">
        <v>2</v>
      </c>
      <c r="BF14" s="132" t="s">
        <v>99</v>
      </c>
      <c r="BG14" s="132">
        <v>4</v>
      </c>
      <c r="BH14" s="127" t="str">
        <f t="shared" si="3"/>
        <v>Alto</v>
      </c>
      <c r="BI14" s="96" t="s">
        <v>164</v>
      </c>
      <c r="BJ14" s="96" t="s">
        <v>100</v>
      </c>
      <c r="BK14" s="79">
        <v>45658</v>
      </c>
      <c r="BL14" s="79">
        <v>46022</v>
      </c>
      <c r="BM14" s="139" t="s">
        <v>270</v>
      </c>
      <c r="BN14" s="139" t="s">
        <v>165</v>
      </c>
      <c r="BO14" s="15" t="s">
        <v>166</v>
      </c>
      <c r="BP14" s="15">
        <v>1</v>
      </c>
      <c r="BQ14" s="15" t="s">
        <v>122</v>
      </c>
      <c r="BR14" s="140" t="s">
        <v>167</v>
      </c>
      <c r="BS14" s="83">
        <v>45930</v>
      </c>
      <c r="BT14" s="15" t="s">
        <v>271</v>
      </c>
      <c r="BU14" s="141" t="s">
        <v>272</v>
      </c>
      <c r="BV14" s="156" t="s">
        <v>254</v>
      </c>
      <c r="BW14" s="160" t="s">
        <v>360</v>
      </c>
      <c r="BX14" s="353" t="s">
        <v>400</v>
      </c>
      <c r="BY14" s="150" t="s">
        <v>181</v>
      </c>
      <c r="BZ14" s="159" t="s">
        <v>359</v>
      </c>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row>
    <row r="15" spans="1:704" s="85" customFormat="1" ht="409.6" thickBot="1" x14ac:dyDescent="0.3">
      <c r="A15"/>
      <c r="B15"/>
      <c r="C15" s="173" t="s">
        <v>180</v>
      </c>
      <c r="D15" s="38" t="s">
        <v>204</v>
      </c>
      <c r="E15" s="38" t="s">
        <v>144</v>
      </c>
      <c r="F15" s="15" t="s">
        <v>85</v>
      </c>
      <c r="G15" s="15" t="s">
        <v>118</v>
      </c>
      <c r="H15" s="15" t="s">
        <v>125</v>
      </c>
      <c r="I15" s="33" t="s">
        <v>139</v>
      </c>
      <c r="J15" s="34" t="s">
        <v>146</v>
      </c>
      <c r="K15" s="36" t="s">
        <v>147</v>
      </c>
      <c r="L15" s="36" t="s">
        <v>91</v>
      </c>
      <c r="M15" s="39" t="s">
        <v>148</v>
      </c>
      <c r="N15" s="131" t="s">
        <v>109</v>
      </c>
      <c r="O15" s="132">
        <v>4</v>
      </c>
      <c r="P15" s="118">
        <v>1</v>
      </c>
      <c r="Q15" s="118">
        <v>1</v>
      </c>
      <c r="R15" s="118">
        <v>1</v>
      </c>
      <c r="S15" s="118">
        <v>1</v>
      </c>
      <c r="T15" s="118">
        <v>1</v>
      </c>
      <c r="U15" s="118">
        <v>1</v>
      </c>
      <c r="V15" s="118">
        <v>1</v>
      </c>
      <c r="W15" s="118">
        <v>1</v>
      </c>
      <c r="X15" s="118">
        <v>0</v>
      </c>
      <c r="Y15" s="118">
        <v>1</v>
      </c>
      <c r="Z15" s="118">
        <v>1</v>
      </c>
      <c r="AA15" s="118">
        <v>1</v>
      </c>
      <c r="AB15" s="118">
        <v>1</v>
      </c>
      <c r="AC15" s="118">
        <v>1</v>
      </c>
      <c r="AD15" s="118">
        <v>1</v>
      </c>
      <c r="AE15" s="118">
        <v>0</v>
      </c>
      <c r="AF15" s="118">
        <v>1</v>
      </c>
      <c r="AG15" s="118">
        <v>0</v>
      </c>
      <c r="AH15" s="118">
        <v>0</v>
      </c>
      <c r="AI15" s="118">
        <f>SUM(P15:AH15)</f>
        <v>15</v>
      </c>
      <c r="AJ15" s="133" t="str">
        <f t="shared" si="5"/>
        <v>5. Catastrófico</v>
      </c>
      <c r="AK15" s="134">
        <v>5</v>
      </c>
      <c r="AL15" s="121" t="str">
        <f t="shared" si="2"/>
        <v>Extremo</v>
      </c>
      <c r="AM15" s="135" t="s">
        <v>273</v>
      </c>
      <c r="AN15" s="136" t="s">
        <v>94</v>
      </c>
      <c r="AO15" s="134">
        <v>15</v>
      </c>
      <c r="AP15" s="134">
        <v>12</v>
      </c>
      <c r="AQ15" s="134">
        <v>15</v>
      </c>
      <c r="AR15" s="134">
        <v>15</v>
      </c>
      <c r="AS15" s="134">
        <v>15</v>
      </c>
      <c r="AT15" s="134">
        <v>15</v>
      </c>
      <c r="AU15" s="134">
        <v>10</v>
      </c>
      <c r="AV15" s="123">
        <f t="shared" si="0"/>
        <v>97</v>
      </c>
      <c r="AW15" s="123" t="s">
        <v>96</v>
      </c>
      <c r="AX15" s="123" t="s">
        <v>96</v>
      </c>
      <c r="AY15" s="123">
        <v>100</v>
      </c>
      <c r="AZ15" s="123">
        <f>AVERAGE(AY15:AY15)</f>
        <v>100</v>
      </c>
      <c r="BA15" s="123" t="s">
        <v>96</v>
      </c>
      <c r="BB15" s="137" t="s">
        <v>97</v>
      </c>
      <c r="BC15" s="138" t="s">
        <v>97</v>
      </c>
      <c r="BD15" s="131" t="s">
        <v>98</v>
      </c>
      <c r="BE15" s="132">
        <v>2</v>
      </c>
      <c r="BF15" s="132" t="s">
        <v>111</v>
      </c>
      <c r="BG15" s="132">
        <v>3</v>
      </c>
      <c r="BH15" s="127" t="str">
        <f t="shared" si="3"/>
        <v>Moderado</v>
      </c>
      <c r="BI15" s="96" t="s">
        <v>149</v>
      </c>
      <c r="BJ15" s="96" t="s">
        <v>100</v>
      </c>
      <c r="BK15" s="79">
        <v>45658</v>
      </c>
      <c r="BL15" s="79">
        <v>46022</v>
      </c>
      <c r="BM15" s="43" t="s">
        <v>274</v>
      </c>
      <c r="BN15" s="15" t="s">
        <v>275</v>
      </c>
      <c r="BO15" s="15" t="s">
        <v>132</v>
      </c>
      <c r="BP15" s="15">
        <v>6</v>
      </c>
      <c r="BQ15" s="15" t="s">
        <v>276</v>
      </c>
      <c r="BR15" s="143" t="s">
        <v>277</v>
      </c>
      <c r="BS15" s="83">
        <v>45930</v>
      </c>
      <c r="BT15" s="14" t="s">
        <v>278</v>
      </c>
      <c r="BU15" s="26" t="s">
        <v>279</v>
      </c>
      <c r="BV15" s="155" t="s">
        <v>280</v>
      </c>
      <c r="BW15" s="160" t="s">
        <v>360</v>
      </c>
      <c r="BX15" s="353" t="s">
        <v>400</v>
      </c>
      <c r="BY15" s="150" t="s">
        <v>181</v>
      </c>
      <c r="BZ15" s="159" t="s">
        <v>359</v>
      </c>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row>
    <row r="16" spans="1:704" ht="409.6" thickBot="1" x14ac:dyDescent="0.3">
      <c r="C16" s="174" t="s">
        <v>181</v>
      </c>
      <c r="D16" s="38" t="s">
        <v>205</v>
      </c>
      <c r="E16" s="40" t="s">
        <v>206</v>
      </c>
      <c r="F16" s="15" t="s">
        <v>117</v>
      </c>
      <c r="G16" s="15" t="s">
        <v>118</v>
      </c>
      <c r="H16" s="15" t="s">
        <v>87</v>
      </c>
      <c r="I16" s="33" t="s">
        <v>145</v>
      </c>
      <c r="J16" s="41" t="s">
        <v>169</v>
      </c>
      <c r="K16" s="35" t="s">
        <v>170</v>
      </c>
      <c r="L16" s="35" t="s">
        <v>91</v>
      </c>
      <c r="M16" s="35" t="s">
        <v>207</v>
      </c>
      <c r="N16" s="131" t="s">
        <v>109</v>
      </c>
      <c r="O16" s="132">
        <v>4</v>
      </c>
      <c r="P16" s="118">
        <v>1</v>
      </c>
      <c r="Q16" s="118">
        <v>1</v>
      </c>
      <c r="R16" s="118">
        <v>1</v>
      </c>
      <c r="S16" s="118">
        <v>1</v>
      </c>
      <c r="T16" s="118">
        <v>1</v>
      </c>
      <c r="U16" s="118">
        <v>1</v>
      </c>
      <c r="V16" s="118">
        <v>1</v>
      </c>
      <c r="W16" s="118">
        <v>1</v>
      </c>
      <c r="X16" s="118">
        <v>1</v>
      </c>
      <c r="Y16" s="118">
        <v>1</v>
      </c>
      <c r="Z16" s="118">
        <v>1</v>
      </c>
      <c r="AA16" s="118">
        <v>1</v>
      </c>
      <c r="AB16" s="118">
        <v>1</v>
      </c>
      <c r="AC16" s="118">
        <v>1</v>
      </c>
      <c r="AD16" s="118">
        <v>1</v>
      </c>
      <c r="AE16" s="118">
        <v>0</v>
      </c>
      <c r="AF16" s="118">
        <v>1</v>
      </c>
      <c r="AG16" s="118">
        <v>0</v>
      </c>
      <c r="AH16" s="118">
        <v>0</v>
      </c>
      <c r="AI16" s="118">
        <f>SUM(P16:AH16)</f>
        <v>16</v>
      </c>
      <c r="AJ16" s="133" t="s">
        <v>140</v>
      </c>
      <c r="AK16" s="134">
        <v>5</v>
      </c>
      <c r="AL16" s="121" t="str">
        <f t="shared" si="2"/>
        <v>Extremo</v>
      </c>
      <c r="AM16" s="144" t="s">
        <v>281</v>
      </c>
      <c r="AN16" s="136" t="s">
        <v>94</v>
      </c>
      <c r="AO16" s="134">
        <v>15</v>
      </c>
      <c r="AP16" s="134">
        <v>15</v>
      </c>
      <c r="AQ16" s="134">
        <v>15</v>
      </c>
      <c r="AR16" s="134">
        <v>15</v>
      </c>
      <c r="AS16" s="134">
        <v>15</v>
      </c>
      <c r="AT16" s="134">
        <v>15</v>
      </c>
      <c r="AU16" s="134">
        <v>10</v>
      </c>
      <c r="AV16" s="123">
        <f t="shared" si="0"/>
        <v>100</v>
      </c>
      <c r="AW16" s="123" t="s">
        <v>96</v>
      </c>
      <c r="AX16" s="123" t="s">
        <v>96</v>
      </c>
      <c r="AY16" s="123">
        <v>100</v>
      </c>
      <c r="AZ16" s="123">
        <v>100</v>
      </c>
      <c r="BA16" s="123" t="s">
        <v>96</v>
      </c>
      <c r="BB16" s="137" t="s">
        <v>97</v>
      </c>
      <c r="BC16" s="138" t="s">
        <v>97</v>
      </c>
      <c r="BD16" s="131" t="s">
        <v>98</v>
      </c>
      <c r="BE16" s="132">
        <v>2</v>
      </c>
      <c r="BF16" s="132" t="s">
        <v>111</v>
      </c>
      <c r="BG16" s="132">
        <v>3</v>
      </c>
      <c r="BH16" s="127" t="str">
        <f t="shared" si="3"/>
        <v>Moderado</v>
      </c>
      <c r="BI16" s="96" t="s">
        <v>282</v>
      </c>
      <c r="BJ16" s="96" t="s">
        <v>100</v>
      </c>
      <c r="BK16" s="79">
        <v>45658</v>
      </c>
      <c r="BL16" s="79">
        <v>46022</v>
      </c>
      <c r="BM16" s="15" t="s">
        <v>171</v>
      </c>
      <c r="BN16" s="139" t="s">
        <v>172</v>
      </c>
      <c r="BO16" s="15" t="s">
        <v>173</v>
      </c>
      <c r="BP16" s="15" t="s">
        <v>174</v>
      </c>
      <c r="BQ16" s="15" t="s">
        <v>175</v>
      </c>
      <c r="BR16" s="142" t="s">
        <v>176</v>
      </c>
      <c r="BS16" s="83">
        <v>45930</v>
      </c>
      <c r="BT16" s="43" t="s">
        <v>283</v>
      </c>
      <c r="BU16" s="145" t="s">
        <v>284</v>
      </c>
      <c r="BV16" s="156" t="s">
        <v>285</v>
      </c>
      <c r="BW16" s="160" t="s">
        <v>360</v>
      </c>
      <c r="BX16" s="353" t="s">
        <v>400</v>
      </c>
      <c r="BY16" s="150" t="s">
        <v>181</v>
      </c>
      <c r="BZ16" s="159" t="s">
        <v>359</v>
      </c>
    </row>
    <row r="17" spans="3:78" ht="409.6" thickBot="1" x14ac:dyDescent="0.3">
      <c r="C17" s="148" t="s">
        <v>182</v>
      </c>
      <c r="D17" s="38" t="s">
        <v>208</v>
      </c>
      <c r="E17" s="15" t="s">
        <v>209</v>
      </c>
      <c r="F17" s="15" t="s">
        <v>117</v>
      </c>
      <c r="G17" s="15" t="s">
        <v>118</v>
      </c>
      <c r="H17" s="15" t="s">
        <v>138</v>
      </c>
      <c r="I17" s="33" t="s">
        <v>150</v>
      </c>
      <c r="J17" s="34" t="s">
        <v>210</v>
      </c>
      <c r="K17" s="36" t="s">
        <v>211</v>
      </c>
      <c r="L17" s="36" t="s">
        <v>91</v>
      </c>
      <c r="M17" s="42" t="s">
        <v>212</v>
      </c>
      <c r="N17" s="131" t="s">
        <v>109</v>
      </c>
      <c r="O17" s="132">
        <v>4</v>
      </c>
      <c r="P17" s="118">
        <v>1</v>
      </c>
      <c r="Q17" s="118">
        <v>1</v>
      </c>
      <c r="R17" s="118">
        <v>1</v>
      </c>
      <c r="S17" s="118">
        <v>1</v>
      </c>
      <c r="T17" s="118">
        <v>1</v>
      </c>
      <c r="U17" s="118">
        <v>1</v>
      </c>
      <c r="V17" s="118">
        <v>1</v>
      </c>
      <c r="W17" s="118">
        <v>1</v>
      </c>
      <c r="X17" s="118">
        <v>1</v>
      </c>
      <c r="Y17" s="118">
        <v>1</v>
      </c>
      <c r="Z17" s="118">
        <v>1</v>
      </c>
      <c r="AA17" s="118">
        <v>1</v>
      </c>
      <c r="AB17" s="118">
        <v>1</v>
      </c>
      <c r="AC17" s="118">
        <v>1</v>
      </c>
      <c r="AD17" s="118">
        <v>1</v>
      </c>
      <c r="AE17" s="118">
        <v>0</v>
      </c>
      <c r="AF17" s="118">
        <v>1</v>
      </c>
      <c r="AG17" s="118">
        <v>0</v>
      </c>
      <c r="AH17" s="118">
        <v>0</v>
      </c>
      <c r="AI17" s="118">
        <f t="shared" ref="AI17:AI20" si="6">SUM(P17:AH17)</f>
        <v>16</v>
      </c>
      <c r="AJ17" s="133" t="s">
        <v>140</v>
      </c>
      <c r="AK17" s="134">
        <v>5</v>
      </c>
      <c r="AL17" s="121" t="str">
        <f t="shared" si="2"/>
        <v>Extremo</v>
      </c>
      <c r="AM17" s="135" t="s">
        <v>286</v>
      </c>
      <c r="AN17" s="136" t="s">
        <v>94</v>
      </c>
      <c r="AO17" s="134">
        <v>15</v>
      </c>
      <c r="AP17" s="134">
        <v>15</v>
      </c>
      <c r="AQ17" s="134">
        <v>15</v>
      </c>
      <c r="AR17" s="134">
        <v>15</v>
      </c>
      <c r="AS17" s="134">
        <v>15</v>
      </c>
      <c r="AT17" s="134">
        <v>15</v>
      </c>
      <c r="AU17" s="134">
        <v>10</v>
      </c>
      <c r="AV17" s="123">
        <f t="shared" si="0"/>
        <v>100</v>
      </c>
      <c r="AW17" s="123" t="s">
        <v>96</v>
      </c>
      <c r="AX17" s="123" t="s">
        <v>96</v>
      </c>
      <c r="AY17" s="123">
        <v>100</v>
      </c>
      <c r="AZ17" s="123">
        <v>100</v>
      </c>
      <c r="BA17" s="123" t="s">
        <v>96</v>
      </c>
      <c r="BB17" s="137" t="s">
        <v>97</v>
      </c>
      <c r="BC17" s="138" t="s">
        <v>97</v>
      </c>
      <c r="BD17" s="131" t="s">
        <v>98</v>
      </c>
      <c r="BE17" s="132">
        <v>2</v>
      </c>
      <c r="BF17" s="132" t="s">
        <v>111</v>
      </c>
      <c r="BG17" s="132">
        <v>3</v>
      </c>
      <c r="BH17" s="127" t="str">
        <f t="shared" si="3"/>
        <v>Moderado</v>
      </c>
      <c r="BI17" s="96" t="s">
        <v>287</v>
      </c>
      <c r="BJ17" s="96" t="s">
        <v>135</v>
      </c>
      <c r="BK17" s="79">
        <v>45658</v>
      </c>
      <c r="BL17" s="79">
        <v>46022</v>
      </c>
      <c r="BM17" s="139" t="s">
        <v>288</v>
      </c>
      <c r="BN17" s="15" t="s">
        <v>289</v>
      </c>
      <c r="BO17" s="15" t="s">
        <v>290</v>
      </c>
      <c r="BP17" s="15" t="s">
        <v>291</v>
      </c>
      <c r="BQ17" s="15" t="s">
        <v>292</v>
      </c>
      <c r="BR17" s="142" t="s">
        <v>293</v>
      </c>
      <c r="BS17" s="83">
        <v>45930</v>
      </c>
      <c r="BT17" s="43" t="s">
        <v>294</v>
      </c>
      <c r="BU17" s="15" t="s">
        <v>289</v>
      </c>
      <c r="BV17" s="156" t="s">
        <v>295</v>
      </c>
      <c r="BW17" s="160" t="s">
        <v>360</v>
      </c>
      <c r="BX17" s="353" t="s">
        <v>400</v>
      </c>
      <c r="BY17" s="150" t="s">
        <v>181</v>
      </c>
      <c r="BZ17" s="159" t="s">
        <v>359</v>
      </c>
    </row>
    <row r="18" spans="3:78" ht="409.6" thickBot="1" x14ac:dyDescent="0.3">
      <c r="C18" s="176" t="s">
        <v>183</v>
      </c>
      <c r="D18" s="43" t="s">
        <v>213</v>
      </c>
      <c r="E18" s="15" t="s">
        <v>214</v>
      </c>
      <c r="F18" s="15" t="s">
        <v>105</v>
      </c>
      <c r="G18" s="15" t="s">
        <v>86</v>
      </c>
      <c r="H18" s="15" t="s">
        <v>215</v>
      </c>
      <c r="I18" s="33" t="s">
        <v>151</v>
      </c>
      <c r="J18" s="34" t="s">
        <v>216</v>
      </c>
      <c r="K18" s="35" t="s">
        <v>217</v>
      </c>
      <c r="L18" s="35" t="s">
        <v>91</v>
      </c>
      <c r="M18" s="37" t="s">
        <v>218</v>
      </c>
      <c r="N18" s="131" t="s">
        <v>109</v>
      </c>
      <c r="O18" s="132">
        <v>4</v>
      </c>
      <c r="P18" s="118">
        <v>1</v>
      </c>
      <c r="Q18" s="118">
        <v>1</v>
      </c>
      <c r="R18" s="118">
        <v>1</v>
      </c>
      <c r="S18" s="118">
        <v>1</v>
      </c>
      <c r="T18" s="118">
        <v>1</v>
      </c>
      <c r="U18" s="118">
        <v>1</v>
      </c>
      <c r="V18" s="118">
        <v>1</v>
      </c>
      <c r="W18" s="118">
        <v>1</v>
      </c>
      <c r="X18" s="118">
        <v>1</v>
      </c>
      <c r="Y18" s="118">
        <v>1</v>
      </c>
      <c r="Z18" s="118">
        <v>1</v>
      </c>
      <c r="AA18" s="118">
        <v>1</v>
      </c>
      <c r="AB18" s="118">
        <v>1</v>
      </c>
      <c r="AC18" s="118">
        <v>1</v>
      </c>
      <c r="AD18" s="118">
        <v>1</v>
      </c>
      <c r="AE18" s="118">
        <v>0</v>
      </c>
      <c r="AF18" s="118">
        <v>1</v>
      </c>
      <c r="AG18" s="118">
        <v>0</v>
      </c>
      <c r="AH18" s="118">
        <v>0</v>
      </c>
      <c r="AI18" s="118">
        <f t="shared" si="6"/>
        <v>16</v>
      </c>
      <c r="AJ18" s="133" t="s">
        <v>140</v>
      </c>
      <c r="AK18" s="134">
        <v>5</v>
      </c>
      <c r="AL18" s="121" t="str">
        <f t="shared" si="2"/>
        <v>Extremo</v>
      </c>
      <c r="AM18" s="135" t="s">
        <v>296</v>
      </c>
      <c r="AN18" s="136" t="s">
        <v>94</v>
      </c>
      <c r="AO18" s="134">
        <v>15</v>
      </c>
      <c r="AP18" s="134">
        <v>15</v>
      </c>
      <c r="AQ18" s="134">
        <v>15</v>
      </c>
      <c r="AR18" s="134">
        <v>15</v>
      </c>
      <c r="AS18" s="134">
        <v>15</v>
      </c>
      <c r="AT18" s="134">
        <v>15</v>
      </c>
      <c r="AU18" s="134">
        <v>10</v>
      </c>
      <c r="AV18" s="123">
        <f t="shared" si="0"/>
        <v>100</v>
      </c>
      <c r="AW18" s="123" t="s">
        <v>96</v>
      </c>
      <c r="AX18" s="123" t="s">
        <v>96</v>
      </c>
      <c r="AY18" s="123">
        <v>100</v>
      </c>
      <c r="AZ18" s="123">
        <v>100</v>
      </c>
      <c r="BA18" s="123" t="s">
        <v>96</v>
      </c>
      <c r="BB18" s="137" t="s">
        <v>97</v>
      </c>
      <c r="BC18" s="138" t="s">
        <v>97</v>
      </c>
      <c r="BD18" s="131" t="s">
        <v>98</v>
      </c>
      <c r="BE18" s="132">
        <v>2</v>
      </c>
      <c r="BF18" s="132" t="s">
        <v>111</v>
      </c>
      <c r="BG18" s="132">
        <v>3</v>
      </c>
      <c r="BH18" s="127" t="str">
        <f t="shared" si="3"/>
        <v>Moderado</v>
      </c>
      <c r="BI18" s="96" t="s">
        <v>297</v>
      </c>
      <c r="BJ18" s="96" t="s">
        <v>100</v>
      </c>
      <c r="BK18" s="79">
        <v>45658</v>
      </c>
      <c r="BL18" s="79">
        <v>46022</v>
      </c>
      <c r="BM18" s="15" t="s">
        <v>298</v>
      </c>
      <c r="BN18" s="15" t="s">
        <v>299</v>
      </c>
      <c r="BO18" s="15" t="s">
        <v>300</v>
      </c>
      <c r="BP18" s="15" t="s">
        <v>301</v>
      </c>
      <c r="BQ18" s="15" t="s">
        <v>300</v>
      </c>
      <c r="BR18" s="142" t="s">
        <v>302</v>
      </c>
      <c r="BS18" s="83">
        <v>45930</v>
      </c>
      <c r="BT18" s="14" t="s">
        <v>303</v>
      </c>
      <c r="BU18" s="139" t="s">
        <v>299</v>
      </c>
      <c r="BV18" s="152" t="s">
        <v>300</v>
      </c>
      <c r="BW18" s="160" t="s">
        <v>360</v>
      </c>
      <c r="BX18" s="353" t="s">
        <v>400</v>
      </c>
      <c r="BY18" s="150" t="s">
        <v>181</v>
      </c>
      <c r="BZ18" s="159" t="s">
        <v>359</v>
      </c>
    </row>
    <row r="19" spans="3:78" ht="409.6" thickBot="1" x14ac:dyDescent="0.3">
      <c r="C19" s="178" t="s">
        <v>184</v>
      </c>
      <c r="D19" s="31" t="s">
        <v>219</v>
      </c>
      <c r="E19" s="15" t="s">
        <v>220</v>
      </c>
      <c r="F19" s="15" t="s">
        <v>105</v>
      </c>
      <c r="G19" s="15" t="s">
        <v>118</v>
      </c>
      <c r="H19" s="15" t="s">
        <v>221</v>
      </c>
      <c r="I19" s="33" t="s">
        <v>153</v>
      </c>
      <c r="J19" s="34" t="s">
        <v>222</v>
      </c>
      <c r="K19" s="35" t="s">
        <v>223</v>
      </c>
      <c r="L19" s="36" t="s">
        <v>91</v>
      </c>
      <c r="M19" s="37" t="s">
        <v>224</v>
      </c>
      <c r="N19" s="131" t="s">
        <v>93</v>
      </c>
      <c r="O19" s="132">
        <v>3</v>
      </c>
      <c r="P19" s="118">
        <v>1</v>
      </c>
      <c r="Q19" s="118">
        <v>1</v>
      </c>
      <c r="R19" s="118">
        <v>1</v>
      </c>
      <c r="S19" s="118">
        <v>1</v>
      </c>
      <c r="T19" s="118">
        <v>1</v>
      </c>
      <c r="U19" s="118">
        <v>1</v>
      </c>
      <c r="V19" s="118">
        <v>1</v>
      </c>
      <c r="W19" s="118">
        <v>1</v>
      </c>
      <c r="X19" s="118">
        <v>1</v>
      </c>
      <c r="Y19" s="118">
        <v>1</v>
      </c>
      <c r="Z19" s="118">
        <v>1</v>
      </c>
      <c r="AA19" s="118">
        <v>1</v>
      </c>
      <c r="AB19" s="118">
        <v>1</v>
      </c>
      <c r="AC19" s="118">
        <v>1</v>
      </c>
      <c r="AD19" s="118">
        <v>1</v>
      </c>
      <c r="AE19" s="118">
        <v>0</v>
      </c>
      <c r="AF19" s="118">
        <v>1</v>
      </c>
      <c r="AG19" s="118">
        <v>0</v>
      </c>
      <c r="AH19" s="118">
        <v>0</v>
      </c>
      <c r="AI19" s="118">
        <f t="shared" si="6"/>
        <v>16</v>
      </c>
      <c r="AJ19" s="133" t="s">
        <v>140</v>
      </c>
      <c r="AK19" s="134">
        <v>5</v>
      </c>
      <c r="AL19" s="121" t="str">
        <f t="shared" si="2"/>
        <v>Extremo</v>
      </c>
      <c r="AM19" s="144" t="s">
        <v>304</v>
      </c>
      <c r="AN19" s="136" t="s">
        <v>94</v>
      </c>
      <c r="AO19" s="134">
        <v>15</v>
      </c>
      <c r="AP19" s="134">
        <v>15</v>
      </c>
      <c r="AQ19" s="134">
        <v>15</v>
      </c>
      <c r="AR19" s="134">
        <v>15</v>
      </c>
      <c r="AS19" s="134">
        <v>15</v>
      </c>
      <c r="AT19" s="134">
        <v>15</v>
      </c>
      <c r="AU19" s="134">
        <v>10</v>
      </c>
      <c r="AV19" s="123">
        <f t="shared" si="0"/>
        <v>100</v>
      </c>
      <c r="AW19" s="123" t="s">
        <v>96</v>
      </c>
      <c r="AX19" s="123" t="s">
        <v>96</v>
      </c>
      <c r="AY19" s="123">
        <v>100</v>
      </c>
      <c r="AZ19" s="123">
        <v>100</v>
      </c>
      <c r="BA19" s="123" t="s">
        <v>96</v>
      </c>
      <c r="BB19" s="137" t="s">
        <v>97</v>
      </c>
      <c r="BC19" s="138" t="s">
        <v>97</v>
      </c>
      <c r="BD19" s="131" t="s">
        <v>152</v>
      </c>
      <c r="BE19" s="132">
        <v>1</v>
      </c>
      <c r="BF19" s="132" t="s">
        <v>111</v>
      </c>
      <c r="BG19" s="132">
        <v>3</v>
      </c>
      <c r="BH19" s="127" t="str">
        <f t="shared" si="3"/>
        <v>Moderado</v>
      </c>
      <c r="BI19" s="96" t="s">
        <v>305</v>
      </c>
      <c r="BJ19" s="96" t="s">
        <v>100</v>
      </c>
      <c r="BK19" s="79">
        <v>45658</v>
      </c>
      <c r="BL19" s="79">
        <v>46022</v>
      </c>
      <c r="BM19" s="139" t="s">
        <v>306</v>
      </c>
      <c r="BN19" s="139" t="s">
        <v>307</v>
      </c>
      <c r="BO19" s="15" t="s">
        <v>308</v>
      </c>
      <c r="BP19" s="15">
        <v>2</v>
      </c>
      <c r="BQ19" s="15" t="s">
        <v>309</v>
      </c>
      <c r="BR19" s="142" t="s">
        <v>310</v>
      </c>
      <c r="BS19" s="83">
        <v>45930</v>
      </c>
      <c r="BT19" s="14" t="s">
        <v>311</v>
      </c>
      <c r="BU19" s="15" t="s">
        <v>307</v>
      </c>
      <c r="BV19" s="152" t="s">
        <v>312</v>
      </c>
      <c r="BW19" s="160" t="s">
        <v>360</v>
      </c>
      <c r="BX19" s="353" t="s">
        <v>400</v>
      </c>
      <c r="BY19" s="150" t="s">
        <v>181</v>
      </c>
      <c r="BZ19" s="159" t="s">
        <v>359</v>
      </c>
    </row>
    <row r="20" spans="3:78" ht="409.6" thickBot="1" x14ac:dyDescent="0.3">
      <c r="C20" s="175" t="s">
        <v>350</v>
      </c>
      <c r="D20" s="31" t="s">
        <v>225</v>
      </c>
      <c r="E20" s="31" t="s">
        <v>226</v>
      </c>
      <c r="F20" s="15" t="s">
        <v>117</v>
      </c>
      <c r="G20" s="15" t="s">
        <v>118</v>
      </c>
      <c r="H20" s="15" t="s">
        <v>87</v>
      </c>
      <c r="I20" s="33" t="s">
        <v>154</v>
      </c>
      <c r="J20" s="34" t="s">
        <v>227</v>
      </c>
      <c r="K20" s="35" t="s">
        <v>228</v>
      </c>
      <c r="L20" s="36" t="s">
        <v>91</v>
      </c>
      <c r="M20" s="37" t="s">
        <v>229</v>
      </c>
      <c r="N20" s="131" t="s">
        <v>109</v>
      </c>
      <c r="O20" s="132">
        <v>4</v>
      </c>
      <c r="P20" s="118">
        <v>1</v>
      </c>
      <c r="Q20" s="118">
        <v>1</v>
      </c>
      <c r="R20" s="118">
        <v>1</v>
      </c>
      <c r="S20" s="118">
        <v>1</v>
      </c>
      <c r="T20" s="118">
        <v>1</v>
      </c>
      <c r="U20" s="118">
        <v>1</v>
      </c>
      <c r="V20" s="118">
        <v>1</v>
      </c>
      <c r="W20" s="118">
        <v>1</v>
      </c>
      <c r="X20" s="118">
        <v>1</v>
      </c>
      <c r="Y20" s="118">
        <v>1</v>
      </c>
      <c r="Z20" s="118">
        <v>1</v>
      </c>
      <c r="AA20" s="118">
        <v>1</v>
      </c>
      <c r="AB20" s="118">
        <v>1</v>
      </c>
      <c r="AC20" s="118">
        <v>1</v>
      </c>
      <c r="AD20" s="118">
        <v>1</v>
      </c>
      <c r="AE20" s="118">
        <v>0</v>
      </c>
      <c r="AF20" s="118">
        <v>1</v>
      </c>
      <c r="AG20" s="118">
        <v>0</v>
      </c>
      <c r="AH20" s="118">
        <v>0</v>
      </c>
      <c r="AI20" s="118">
        <f t="shared" si="6"/>
        <v>16</v>
      </c>
      <c r="AJ20" s="133" t="s">
        <v>140</v>
      </c>
      <c r="AK20" s="134">
        <v>5</v>
      </c>
      <c r="AL20" s="121" t="str">
        <f t="shared" si="2"/>
        <v>Extremo</v>
      </c>
      <c r="AM20" s="144" t="s">
        <v>313</v>
      </c>
      <c r="AN20" s="136" t="s">
        <v>94</v>
      </c>
      <c r="AO20" s="134">
        <v>15</v>
      </c>
      <c r="AP20" s="134">
        <v>15</v>
      </c>
      <c r="AQ20" s="134">
        <v>15</v>
      </c>
      <c r="AR20" s="134">
        <v>15</v>
      </c>
      <c r="AS20" s="134">
        <v>15</v>
      </c>
      <c r="AT20" s="134">
        <v>15</v>
      </c>
      <c r="AU20" s="134">
        <v>10</v>
      </c>
      <c r="AV20" s="123">
        <f>SUM(AO20:AU20)</f>
        <v>100</v>
      </c>
      <c r="AW20" s="123" t="s">
        <v>96</v>
      </c>
      <c r="AX20" s="123" t="s">
        <v>96</v>
      </c>
      <c r="AY20" s="123">
        <v>100</v>
      </c>
      <c r="AZ20" s="123">
        <v>100</v>
      </c>
      <c r="BA20" s="123" t="s">
        <v>96</v>
      </c>
      <c r="BB20" s="137" t="s">
        <v>97</v>
      </c>
      <c r="BC20" s="138" t="s">
        <v>97</v>
      </c>
      <c r="BD20" s="131" t="s">
        <v>98</v>
      </c>
      <c r="BE20" s="132">
        <v>2</v>
      </c>
      <c r="BF20" s="132" t="s">
        <v>111</v>
      </c>
      <c r="BG20" s="132">
        <v>3</v>
      </c>
      <c r="BH20" s="127" t="str">
        <f t="shared" si="3"/>
        <v>Moderado</v>
      </c>
      <c r="BI20" s="96" t="s">
        <v>314</v>
      </c>
      <c r="BJ20" s="96" t="s">
        <v>100</v>
      </c>
      <c r="BK20" s="79">
        <v>45658</v>
      </c>
      <c r="BL20" s="79">
        <v>46022</v>
      </c>
      <c r="BM20" s="139" t="s">
        <v>315</v>
      </c>
      <c r="BN20" s="15" t="s">
        <v>316</v>
      </c>
      <c r="BO20" s="15" t="s">
        <v>317</v>
      </c>
      <c r="BP20" s="15">
        <v>1</v>
      </c>
      <c r="BQ20" s="15" t="s">
        <v>317</v>
      </c>
      <c r="BR20" s="15" t="s">
        <v>318</v>
      </c>
      <c r="BS20" s="83">
        <v>45930</v>
      </c>
      <c r="BT20" s="43" t="s">
        <v>319</v>
      </c>
      <c r="BU20" s="139" t="s">
        <v>316</v>
      </c>
      <c r="BV20" s="157" t="s">
        <v>320</v>
      </c>
      <c r="BW20" s="160" t="s">
        <v>360</v>
      </c>
      <c r="BX20" s="353" t="s">
        <v>400</v>
      </c>
      <c r="BY20" s="150" t="s">
        <v>181</v>
      </c>
      <c r="BZ20" s="159" t="s">
        <v>359</v>
      </c>
    </row>
    <row r="21" spans="3:78" ht="409.6" thickBot="1" x14ac:dyDescent="0.3">
      <c r="C21" s="179" t="s">
        <v>351</v>
      </c>
      <c r="D21" s="38" t="s">
        <v>230</v>
      </c>
      <c r="E21" s="44" t="s">
        <v>231</v>
      </c>
      <c r="F21" s="15" t="s">
        <v>117</v>
      </c>
      <c r="G21" s="15" t="s">
        <v>118</v>
      </c>
      <c r="H21" s="15" t="s">
        <v>125</v>
      </c>
      <c r="I21" s="33" t="s">
        <v>155</v>
      </c>
      <c r="J21" s="34" t="s">
        <v>232</v>
      </c>
      <c r="K21" s="45" t="s">
        <v>233</v>
      </c>
      <c r="L21" s="36" t="s">
        <v>91</v>
      </c>
      <c r="M21" s="46" t="s">
        <v>234</v>
      </c>
      <c r="N21" s="131" t="s">
        <v>109</v>
      </c>
      <c r="O21" s="132">
        <v>4</v>
      </c>
      <c r="P21" s="118">
        <v>1</v>
      </c>
      <c r="Q21" s="118">
        <v>1</v>
      </c>
      <c r="R21" s="118">
        <v>1</v>
      </c>
      <c r="S21" s="118">
        <v>1</v>
      </c>
      <c r="T21" s="118">
        <v>1</v>
      </c>
      <c r="U21" s="118">
        <v>1</v>
      </c>
      <c r="V21" s="118">
        <v>1</v>
      </c>
      <c r="W21" s="118">
        <v>1</v>
      </c>
      <c r="X21" s="118">
        <v>0</v>
      </c>
      <c r="Y21" s="118">
        <v>1</v>
      </c>
      <c r="Z21" s="118">
        <v>1</v>
      </c>
      <c r="AA21" s="118">
        <v>1</v>
      </c>
      <c r="AB21" s="118">
        <v>1</v>
      </c>
      <c r="AC21" s="118">
        <v>1</v>
      </c>
      <c r="AD21" s="118">
        <v>1</v>
      </c>
      <c r="AE21" s="118">
        <v>0</v>
      </c>
      <c r="AF21" s="118">
        <v>0</v>
      </c>
      <c r="AG21" s="118">
        <v>1</v>
      </c>
      <c r="AH21" s="118">
        <v>0</v>
      </c>
      <c r="AI21" s="118">
        <f>SUM(P21:AH21)</f>
        <v>15</v>
      </c>
      <c r="AJ21" s="133" t="s">
        <v>140</v>
      </c>
      <c r="AK21" s="134">
        <v>5</v>
      </c>
      <c r="AL21" s="121" t="str">
        <f>IF(O21+AK21=0," ",IF(OR(AND(O21=1,AK21=1),AND(O21=1,AK21=2),AND(O21=2,AK21=2),AND(O21=2,AK21=1),AND(O21=3,AK21=1)),"Bajo",IF(OR(AND(O21=1,AK21=3),AND(O21=2,AK21=3),AND(O21=3,AK21=2),AND(O21=4,AK21=1)),"Moderado",IF(OR(AND(O21=1,AK21=4),AND(O21=2,AK21=4),AND(O21=3,AK21=3),AND(O21=4,AK21=2),AND(O21=4,AK21=3),AND(O21=5,AK21=1),AND(O21=5,AK21=2)),"Alto",IF(OR(AND(O21=2,AK21=5),AND(O21=3,AK21=5),AND(O21=3,AK21=4),AND(O21=4,AK21=4),AND(O21=4,AK21=5),AND(O21=5,AK21=3),AND(O21=5,AK21=4),AND(O21=1,AK21=5),AND(O21=5,AK21=5)),"Extremo","")))))</f>
        <v>Extremo</v>
      </c>
      <c r="AM21" s="135" t="s">
        <v>321</v>
      </c>
      <c r="AN21" s="136" t="s">
        <v>94</v>
      </c>
      <c r="AO21" s="134">
        <v>15</v>
      </c>
      <c r="AP21" s="134">
        <v>15</v>
      </c>
      <c r="AQ21" s="134">
        <v>15</v>
      </c>
      <c r="AR21" s="134">
        <v>15</v>
      </c>
      <c r="AS21" s="134">
        <v>15</v>
      </c>
      <c r="AT21" s="134">
        <v>15</v>
      </c>
      <c r="AU21" s="134">
        <v>10</v>
      </c>
      <c r="AV21" s="123">
        <f>SUM(AO21:AU21)</f>
        <v>100</v>
      </c>
      <c r="AW21" s="123" t="s">
        <v>96</v>
      </c>
      <c r="AX21" s="123" t="s">
        <v>96</v>
      </c>
      <c r="AY21" s="123">
        <v>100</v>
      </c>
      <c r="AZ21" s="123">
        <v>100</v>
      </c>
      <c r="BA21" s="123" t="s">
        <v>96</v>
      </c>
      <c r="BB21" s="137" t="s">
        <v>97</v>
      </c>
      <c r="BC21" s="138" t="s">
        <v>97</v>
      </c>
      <c r="BD21" s="131" t="s">
        <v>98</v>
      </c>
      <c r="BE21" s="132">
        <v>2</v>
      </c>
      <c r="BF21" s="132" t="s">
        <v>111</v>
      </c>
      <c r="BG21" s="132">
        <v>3</v>
      </c>
      <c r="BH21" s="127" t="str">
        <f t="shared" si="3"/>
        <v>Moderado</v>
      </c>
      <c r="BI21" s="96" t="s">
        <v>322</v>
      </c>
      <c r="BJ21" s="96" t="s">
        <v>100</v>
      </c>
      <c r="BK21" s="79">
        <v>45658</v>
      </c>
      <c r="BL21" s="79">
        <v>46022</v>
      </c>
      <c r="BM21" s="15" t="s">
        <v>323</v>
      </c>
      <c r="BN21" s="141" t="s">
        <v>324</v>
      </c>
      <c r="BO21" s="15" t="s">
        <v>325</v>
      </c>
      <c r="BP21" s="15" t="s">
        <v>326</v>
      </c>
      <c r="BQ21" s="15" t="s">
        <v>132</v>
      </c>
      <c r="BR21" s="15" t="s">
        <v>327</v>
      </c>
      <c r="BS21" s="83">
        <v>45930</v>
      </c>
      <c r="BT21" s="15" t="s">
        <v>328</v>
      </c>
      <c r="BU21" s="141" t="s">
        <v>324</v>
      </c>
      <c r="BV21" s="156" t="s">
        <v>329</v>
      </c>
      <c r="BW21" s="160" t="s">
        <v>360</v>
      </c>
      <c r="BX21" s="353" t="s">
        <v>400</v>
      </c>
      <c r="BY21" s="150" t="s">
        <v>181</v>
      </c>
      <c r="BZ21" s="159" t="s">
        <v>359</v>
      </c>
    </row>
    <row r="22" spans="3:78" ht="409.6" thickBot="1" x14ac:dyDescent="0.3">
      <c r="C22" s="177" t="s">
        <v>352</v>
      </c>
      <c r="D22" s="38" t="s">
        <v>235</v>
      </c>
      <c r="E22" s="44" t="s">
        <v>236</v>
      </c>
      <c r="F22" s="15" t="s">
        <v>117</v>
      </c>
      <c r="G22" s="15" t="s">
        <v>118</v>
      </c>
      <c r="H22" s="15" t="s">
        <v>125</v>
      </c>
      <c r="I22" s="33" t="s">
        <v>156</v>
      </c>
      <c r="J22" s="34" t="s">
        <v>237</v>
      </c>
      <c r="K22" s="36" t="s">
        <v>238</v>
      </c>
      <c r="L22" s="36" t="s">
        <v>91</v>
      </c>
      <c r="M22" s="36" t="s">
        <v>234</v>
      </c>
      <c r="N22" s="131" t="s">
        <v>109</v>
      </c>
      <c r="O22" s="132">
        <v>4</v>
      </c>
      <c r="P22" s="118">
        <v>1</v>
      </c>
      <c r="Q22" s="118">
        <v>1</v>
      </c>
      <c r="R22" s="118">
        <v>1</v>
      </c>
      <c r="S22" s="118">
        <v>1</v>
      </c>
      <c r="T22" s="118">
        <v>1</v>
      </c>
      <c r="U22" s="118">
        <v>1</v>
      </c>
      <c r="V22" s="118">
        <v>1</v>
      </c>
      <c r="W22" s="118">
        <v>1</v>
      </c>
      <c r="X22" s="118">
        <v>1</v>
      </c>
      <c r="Y22" s="118">
        <v>1</v>
      </c>
      <c r="Z22" s="118">
        <v>1</v>
      </c>
      <c r="AA22" s="118">
        <v>1</v>
      </c>
      <c r="AB22" s="118">
        <v>1</v>
      </c>
      <c r="AC22" s="118">
        <v>1</v>
      </c>
      <c r="AD22" s="118">
        <v>1</v>
      </c>
      <c r="AE22" s="118">
        <v>0</v>
      </c>
      <c r="AF22" s="118">
        <v>0</v>
      </c>
      <c r="AG22" s="118">
        <v>1</v>
      </c>
      <c r="AH22" s="118">
        <v>0</v>
      </c>
      <c r="AI22" s="118">
        <f>SUM(P22:AH22)</f>
        <v>16</v>
      </c>
      <c r="AJ22" s="133" t="s">
        <v>140</v>
      </c>
      <c r="AK22" s="134">
        <v>5</v>
      </c>
      <c r="AL22" s="121" t="str">
        <f>IF(O22+AK22=0," ",IF(OR(AND(O22=1,AK22=1),AND(O22=1,AK22=2),AND(O22=2,AK22=2),AND(O22=2,AK22=1),AND(O22=3,AK22=1)),"Bajo",IF(OR(AND(O22=1,AK22=3),AND(O22=2,AK22=3),AND(O22=3,AK22=2),AND(O22=4,AK22=1)),"Moderado",IF(OR(AND(O22=1,AK22=4),AND(O22=2,AK22=4),AND(O22=3,AK22=3),AND(O22=4,AK22=2),AND(O22=4,AK22=3),AND(O22=5,AK22=1),AND(O22=5,AK22=2)),"Alto",IF(OR(AND(O22=2,AK22=5),AND(O22=3,AK22=5),AND(O22=3,AK22=4),AND(O22=4,AK22=4),AND(O22=4,AK22=5),AND(O22=5,AK22=3),AND(O22=5,AK22=4),AND(O22=1,AK22=5),AND(O22=5,AK22=5)),"Extremo","")))))</f>
        <v>Extremo</v>
      </c>
      <c r="AM22" s="135" t="s">
        <v>330</v>
      </c>
      <c r="AN22" s="136" t="s">
        <v>94</v>
      </c>
      <c r="AO22" s="134">
        <v>15</v>
      </c>
      <c r="AP22" s="134">
        <v>15</v>
      </c>
      <c r="AQ22" s="134">
        <v>15</v>
      </c>
      <c r="AR22" s="134">
        <v>15</v>
      </c>
      <c r="AS22" s="134">
        <v>15</v>
      </c>
      <c r="AT22" s="134">
        <v>15</v>
      </c>
      <c r="AU22" s="134">
        <v>10</v>
      </c>
      <c r="AV22" s="123">
        <f>SUM(AO22:AU22)</f>
        <v>100</v>
      </c>
      <c r="AW22" s="123" t="s">
        <v>96</v>
      </c>
      <c r="AX22" s="123" t="s">
        <v>96</v>
      </c>
      <c r="AY22" s="123">
        <v>100</v>
      </c>
      <c r="AZ22" s="123">
        <v>100</v>
      </c>
      <c r="BA22" s="123" t="s">
        <v>96</v>
      </c>
      <c r="BB22" s="137" t="s">
        <v>97</v>
      </c>
      <c r="BC22" s="138" t="s">
        <v>97</v>
      </c>
      <c r="BD22" s="131" t="s">
        <v>98</v>
      </c>
      <c r="BE22" s="132">
        <v>2</v>
      </c>
      <c r="BF22" s="132" t="s">
        <v>111</v>
      </c>
      <c r="BG22" s="132">
        <v>3</v>
      </c>
      <c r="BH22" s="127" t="str">
        <f t="shared" si="3"/>
        <v>Moderado</v>
      </c>
      <c r="BI22" s="96" t="s">
        <v>331</v>
      </c>
      <c r="BJ22" s="96" t="s">
        <v>100</v>
      </c>
      <c r="BK22" s="79">
        <v>45658</v>
      </c>
      <c r="BL22" s="79">
        <v>46022</v>
      </c>
      <c r="BM22" s="43" t="s">
        <v>332</v>
      </c>
      <c r="BN22" s="15" t="s">
        <v>333</v>
      </c>
      <c r="BO22" s="15" t="s">
        <v>334</v>
      </c>
      <c r="BP22" s="15" t="s">
        <v>335</v>
      </c>
      <c r="BQ22" s="15" t="s">
        <v>336</v>
      </c>
      <c r="BR22" s="140" t="s">
        <v>337</v>
      </c>
      <c r="BS22" s="83">
        <v>45930</v>
      </c>
      <c r="BT22" s="43" t="s">
        <v>338</v>
      </c>
      <c r="BU22" s="141" t="s">
        <v>333</v>
      </c>
      <c r="BV22" s="156" t="s">
        <v>339</v>
      </c>
      <c r="BW22" s="160" t="s">
        <v>360</v>
      </c>
      <c r="BX22" s="353" t="s">
        <v>400</v>
      </c>
      <c r="BY22" s="150" t="s">
        <v>181</v>
      </c>
      <c r="BZ22" s="159" t="s">
        <v>359</v>
      </c>
    </row>
    <row r="23" spans="3:78" ht="409.6" thickBot="1" x14ac:dyDescent="0.3">
      <c r="C23" s="180" t="s">
        <v>185</v>
      </c>
      <c r="D23" s="31" t="s">
        <v>239</v>
      </c>
      <c r="E23" s="38" t="s">
        <v>124</v>
      </c>
      <c r="F23" s="15" t="s">
        <v>117</v>
      </c>
      <c r="G23" s="15" t="s">
        <v>118</v>
      </c>
      <c r="H23" s="15" t="s">
        <v>125</v>
      </c>
      <c r="I23" s="33" t="s">
        <v>159</v>
      </c>
      <c r="J23" s="34" t="s">
        <v>127</v>
      </c>
      <c r="K23" s="35" t="s">
        <v>128</v>
      </c>
      <c r="L23" s="36" t="s">
        <v>91</v>
      </c>
      <c r="M23" s="35" t="s">
        <v>129</v>
      </c>
      <c r="N23" s="131" t="s">
        <v>109</v>
      </c>
      <c r="O23" s="132">
        <v>4</v>
      </c>
      <c r="P23" s="118">
        <v>1</v>
      </c>
      <c r="Q23" s="118">
        <v>1</v>
      </c>
      <c r="R23" s="118">
        <v>1</v>
      </c>
      <c r="S23" s="118">
        <v>1</v>
      </c>
      <c r="T23" s="118">
        <v>1</v>
      </c>
      <c r="U23" s="118">
        <v>1</v>
      </c>
      <c r="V23" s="118">
        <v>1</v>
      </c>
      <c r="W23" s="118">
        <v>1</v>
      </c>
      <c r="X23" s="118">
        <v>1</v>
      </c>
      <c r="Y23" s="118">
        <v>1</v>
      </c>
      <c r="Z23" s="118">
        <v>1</v>
      </c>
      <c r="AA23" s="118">
        <v>1</v>
      </c>
      <c r="AB23" s="118">
        <v>1</v>
      </c>
      <c r="AC23" s="118">
        <v>1</v>
      </c>
      <c r="AD23" s="118">
        <v>1</v>
      </c>
      <c r="AE23" s="118">
        <v>0</v>
      </c>
      <c r="AF23" s="118">
        <v>1</v>
      </c>
      <c r="AG23" s="118">
        <v>1</v>
      </c>
      <c r="AH23" s="118">
        <v>0</v>
      </c>
      <c r="AI23" s="118">
        <f>SUM(P23:AH23)</f>
        <v>17</v>
      </c>
      <c r="AJ23" s="133" t="str">
        <f t="shared" si="5"/>
        <v>5. Catastrófico</v>
      </c>
      <c r="AK23" s="134">
        <v>5</v>
      </c>
      <c r="AL23" s="121" t="str">
        <f t="shared" si="2"/>
        <v>Extremo</v>
      </c>
      <c r="AM23" s="135" t="s">
        <v>340</v>
      </c>
      <c r="AN23" s="136" t="s">
        <v>94</v>
      </c>
      <c r="AO23" s="134">
        <v>15</v>
      </c>
      <c r="AP23" s="134">
        <v>15</v>
      </c>
      <c r="AQ23" s="134">
        <v>15</v>
      </c>
      <c r="AR23" s="134">
        <v>15</v>
      </c>
      <c r="AS23" s="134">
        <v>15</v>
      </c>
      <c r="AT23" s="134">
        <v>15</v>
      </c>
      <c r="AU23" s="134">
        <v>10</v>
      </c>
      <c r="AV23" s="123">
        <f t="shared" si="0"/>
        <v>100</v>
      </c>
      <c r="AW23" s="123" t="s">
        <v>96</v>
      </c>
      <c r="AX23" s="123" t="s">
        <v>96</v>
      </c>
      <c r="AY23" s="123">
        <v>100</v>
      </c>
      <c r="AZ23" s="123">
        <f>AVERAGE(AY23:AY23)</f>
        <v>100</v>
      </c>
      <c r="BA23" s="123" t="s">
        <v>96</v>
      </c>
      <c r="BB23" s="137" t="s">
        <v>97</v>
      </c>
      <c r="BC23" s="138" t="s">
        <v>97</v>
      </c>
      <c r="BD23" s="131" t="s">
        <v>98</v>
      </c>
      <c r="BE23" s="132">
        <v>2</v>
      </c>
      <c r="BF23" s="132" t="s">
        <v>111</v>
      </c>
      <c r="BG23" s="132">
        <v>3</v>
      </c>
      <c r="BH23" s="127" t="str">
        <f t="shared" si="3"/>
        <v>Moderado</v>
      </c>
      <c r="BI23" s="96" t="s">
        <v>341</v>
      </c>
      <c r="BJ23" s="96" t="s">
        <v>100</v>
      </c>
      <c r="BK23" s="79">
        <v>45658</v>
      </c>
      <c r="BL23" s="79">
        <v>46022</v>
      </c>
      <c r="BM23" s="139" t="s">
        <v>130</v>
      </c>
      <c r="BN23" s="139" t="s">
        <v>131</v>
      </c>
      <c r="BO23" s="15" t="s">
        <v>132</v>
      </c>
      <c r="BP23" s="15" t="s">
        <v>342</v>
      </c>
      <c r="BQ23" s="15" t="s">
        <v>132</v>
      </c>
      <c r="BR23" s="140" t="s">
        <v>343</v>
      </c>
      <c r="BS23" s="83">
        <v>45930</v>
      </c>
      <c r="BT23" s="146" t="s">
        <v>344</v>
      </c>
      <c r="BU23" s="147" t="s">
        <v>345</v>
      </c>
      <c r="BV23" s="158" t="s">
        <v>346</v>
      </c>
      <c r="BW23" s="160" t="s">
        <v>360</v>
      </c>
      <c r="BX23" s="353" t="s">
        <v>400</v>
      </c>
      <c r="BY23" s="150" t="s">
        <v>181</v>
      </c>
      <c r="BZ23" s="159" t="s">
        <v>359</v>
      </c>
    </row>
    <row r="24" spans="3:78" ht="15" customHeight="1" x14ac:dyDescent="0.25"/>
    <row r="25" spans="3:78" ht="15" customHeight="1" x14ac:dyDescent="0.25"/>
    <row r="26" spans="3:78" ht="15" customHeight="1" x14ac:dyDescent="0.25"/>
    <row r="27" spans="3:78" ht="15.75" customHeight="1" x14ac:dyDescent="0.25"/>
    <row r="28" spans="3:78" ht="15" customHeight="1" x14ac:dyDescent="0.25"/>
    <row r="29" spans="3:78" ht="15" customHeight="1" x14ac:dyDescent="0.25"/>
    <row r="30" spans="3:78" ht="15.75" customHeight="1" x14ac:dyDescent="0.25"/>
    <row r="31" spans="3:78" ht="15" customHeight="1" x14ac:dyDescent="0.25"/>
    <row r="32" spans="3:78" ht="15.75" customHeight="1" x14ac:dyDescent="0.25"/>
    <row r="33" ht="15" customHeight="1" x14ac:dyDescent="0.25"/>
    <row r="34" ht="15" customHeight="1" x14ac:dyDescent="0.25"/>
    <row r="35" ht="15.75" customHeight="1" x14ac:dyDescent="0.25"/>
    <row r="36" ht="15" customHeight="1" x14ac:dyDescent="0.25"/>
    <row r="37" ht="15" customHeight="1" x14ac:dyDescent="0.25"/>
    <row r="38" ht="15.75" customHeight="1" x14ac:dyDescent="0.25"/>
    <row r="39" ht="15" customHeight="1" x14ac:dyDescent="0.25"/>
    <row r="40" ht="15" customHeight="1" x14ac:dyDescent="0.25"/>
    <row r="41" ht="15.75" customHeight="1" x14ac:dyDescent="0.25"/>
    <row r="42" ht="15" customHeight="1" x14ac:dyDescent="0.25"/>
    <row r="43" ht="15" customHeight="1" x14ac:dyDescent="0.25"/>
    <row r="44" ht="15.75" customHeight="1" x14ac:dyDescent="0.25"/>
    <row r="45" ht="15" customHeight="1" x14ac:dyDescent="0.25"/>
    <row r="46" ht="15.7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75" customHeight="1" x14ac:dyDescent="0.25"/>
    <row r="54" ht="15" customHeight="1" x14ac:dyDescent="0.25"/>
    <row r="55" ht="15" customHeight="1" x14ac:dyDescent="0.25"/>
    <row r="56" ht="15" customHeight="1" x14ac:dyDescent="0.25"/>
    <row r="57" ht="15.75" customHeight="1" x14ac:dyDescent="0.25"/>
  </sheetData>
  <mergeCells count="82">
    <mergeCell ref="M2:AK2"/>
    <mergeCell ref="BW5:BZ6"/>
    <mergeCell ref="BY7:BZ7"/>
    <mergeCell ref="BW7:BX7"/>
    <mergeCell ref="BD10:BD11"/>
    <mergeCell ref="BE10:BE11"/>
    <mergeCell ref="BF10:BF11"/>
    <mergeCell ref="BG10:BG11"/>
    <mergeCell ref="BH10:BH11"/>
    <mergeCell ref="BJ10:BJ11"/>
    <mergeCell ref="AK10:AK11"/>
    <mergeCell ref="AL10:AL11"/>
    <mergeCell ref="AZ10:AZ11"/>
    <mergeCell ref="BA10:BA11"/>
    <mergeCell ref="BB10:BB11"/>
    <mergeCell ref="BC10:BC11"/>
    <mergeCell ref="AJ10:AJ11"/>
    <mergeCell ref="Y10:Y11"/>
    <mergeCell ref="Z10:Z11"/>
    <mergeCell ref="AA10:AA11"/>
    <mergeCell ref="AB10:AB11"/>
    <mergeCell ref="AC10:AC11"/>
    <mergeCell ref="AD10:AD11"/>
    <mergeCell ref="AE10:AE11"/>
    <mergeCell ref="AF10:AF11"/>
    <mergeCell ref="AG10:AG11"/>
    <mergeCell ref="AH10:AH11"/>
    <mergeCell ref="AI10:AI11"/>
    <mergeCell ref="S10:S11"/>
    <mergeCell ref="T10:T11"/>
    <mergeCell ref="U10:U11"/>
    <mergeCell ref="V10:V11"/>
    <mergeCell ref="W10:W11"/>
    <mergeCell ref="N10:N11"/>
    <mergeCell ref="O10:O11"/>
    <mergeCell ref="P10:P11"/>
    <mergeCell ref="Q10:Q11"/>
    <mergeCell ref="R10:R11"/>
    <mergeCell ref="BK7:BR7"/>
    <mergeCell ref="BS7:BV7"/>
    <mergeCell ref="C10:C11"/>
    <mergeCell ref="D10:D11"/>
    <mergeCell ref="I10:I11"/>
    <mergeCell ref="J10:J11"/>
    <mergeCell ref="K10:K11"/>
    <mergeCell ref="L10:L11"/>
    <mergeCell ref="AV7:AV8"/>
    <mergeCell ref="AW7:AW8"/>
    <mergeCell ref="AX7:AX8"/>
    <mergeCell ref="AY7:AY8"/>
    <mergeCell ref="AZ7:AZ8"/>
    <mergeCell ref="BA7:BA8"/>
    <mergeCell ref="X10:X11"/>
    <mergeCell ref="M10:M11"/>
    <mergeCell ref="M6:M8"/>
    <mergeCell ref="N6:AL6"/>
    <mergeCell ref="AM6:BH6"/>
    <mergeCell ref="F7:F8"/>
    <mergeCell ref="G7:G8"/>
    <mergeCell ref="H7:H8"/>
    <mergeCell ref="N7:AL7"/>
    <mergeCell ref="AM7:AM8"/>
    <mergeCell ref="AN7:AN8"/>
    <mergeCell ref="K6:K8"/>
    <mergeCell ref="BB7:BC7"/>
    <mergeCell ref="BD7:BH7"/>
    <mergeCell ref="BU1:BV1"/>
    <mergeCell ref="BU2:BU3"/>
    <mergeCell ref="BV2:BV3"/>
    <mergeCell ref="BU4:BV4"/>
    <mergeCell ref="C5:M5"/>
    <mergeCell ref="N5:BH5"/>
    <mergeCell ref="BI5:BI8"/>
    <mergeCell ref="BJ5:BJ8"/>
    <mergeCell ref="BK5:BV6"/>
    <mergeCell ref="C6:C8"/>
    <mergeCell ref="D6:D8"/>
    <mergeCell ref="E6:E8"/>
    <mergeCell ref="F6:H6"/>
    <mergeCell ref="I6:I8"/>
    <mergeCell ref="J6:J8"/>
    <mergeCell ref="L6:L8"/>
  </mergeCells>
  <conditionalFormatting sqref="AL9">
    <cfRule type="colorScale" priority="33">
      <colorScale>
        <cfvo type="min"/>
        <cfvo type="percentile" val="50"/>
        <cfvo type="max"/>
        <color rgb="FF5A8AC6"/>
        <color rgb="FFFFEB84"/>
        <color rgb="FFF8696B"/>
      </colorScale>
    </cfRule>
  </conditionalFormatting>
  <conditionalFormatting sqref="AL9:AL23">
    <cfRule type="containsBlanks" dxfId="35" priority="3">
      <formula>LEN(TRIM(AL9))=0</formula>
    </cfRule>
    <cfRule type="containsText" dxfId="34" priority="4" operator="containsText" text="alto">
      <formula>NOT(ISERROR(SEARCH("alto",AL9)))</formula>
    </cfRule>
    <cfRule type="containsText" dxfId="33" priority="5" operator="containsText" text="Extremo">
      <formula>NOT(ISERROR(SEARCH("Extremo",AL9)))</formula>
    </cfRule>
    <cfRule type="containsText" dxfId="32" priority="6" operator="containsText" text="Bajo">
      <formula>NOT(ISERROR(SEARCH("Bajo",AL9)))</formula>
    </cfRule>
    <cfRule type="containsText" dxfId="31" priority="7" operator="containsText" text="Moderado">
      <formula>NOT(ISERROR(SEARCH("Moderado",AL9)))</formula>
    </cfRule>
    <cfRule type="containsText" dxfId="30" priority="8" operator="containsText" text="Alto">
      <formula>NOT(ISERROR(SEARCH("Alto",AL9)))</formula>
    </cfRule>
    <cfRule type="containsText" dxfId="29" priority="9" operator="containsText" text="Extremo">
      <formula>NOT(ISERROR(SEARCH("Extremo",AL9)))</formula>
    </cfRule>
  </conditionalFormatting>
  <conditionalFormatting sqref="AL10:AL11">
    <cfRule type="colorScale" priority="31">
      <colorScale>
        <cfvo type="min"/>
        <cfvo type="percentile" val="50"/>
        <cfvo type="max"/>
        <color rgb="FF5A8AC6"/>
        <color rgb="FFFFEB84"/>
        <color rgb="FFF8696B"/>
      </colorScale>
    </cfRule>
  </conditionalFormatting>
  <conditionalFormatting sqref="AL12">
    <cfRule type="colorScale" priority="28">
      <colorScale>
        <cfvo type="min"/>
        <cfvo type="percentile" val="50"/>
        <cfvo type="max"/>
        <color rgb="FF5A8AC6"/>
        <color rgb="FFFFEB84"/>
        <color rgb="FFF8696B"/>
      </colorScale>
    </cfRule>
  </conditionalFormatting>
  <conditionalFormatting sqref="AL13">
    <cfRule type="colorScale" priority="26">
      <colorScale>
        <cfvo type="min"/>
        <cfvo type="percentile" val="50"/>
        <cfvo type="max"/>
        <color rgb="FF5A8AC6"/>
        <color rgb="FFFFEB84"/>
        <color rgb="FFF8696B"/>
      </colorScale>
    </cfRule>
  </conditionalFormatting>
  <conditionalFormatting sqref="AL14">
    <cfRule type="colorScale" priority="30">
      <colorScale>
        <cfvo type="min"/>
        <cfvo type="percentile" val="50"/>
        <cfvo type="max"/>
        <color rgb="FF5A8AC6"/>
        <color rgb="FFFFEB84"/>
        <color rgb="FFF8696B"/>
      </colorScale>
    </cfRule>
  </conditionalFormatting>
  <conditionalFormatting sqref="AL15">
    <cfRule type="colorScale" priority="24">
      <colorScale>
        <cfvo type="min"/>
        <cfvo type="percentile" val="50"/>
        <cfvo type="max"/>
        <color rgb="FF5A8AC6"/>
        <color rgb="FFFFEB84"/>
        <color rgb="FFF8696B"/>
      </colorScale>
    </cfRule>
  </conditionalFormatting>
  <conditionalFormatting sqref="AL16:AL22">
    <cfRule type="colorScale" priority="10">
      <colorScale>
        <cfvo type="min"/>
        <cfvo type="percentile" val="50"/>
        <cfvo type="max"/>
        <color rgb="FF5A8AC6"/>
        <color rgb="FFFFEB84"/>
        <color rgb="FFF8696B"/>
      </colorScale>
    </cfRule>
  </conditionalFormatting>
  <conditionalFormatting sqref="AL21:AL22">
    <cfRule type="colorScale" priority="1">
      <colorScale>
        <cfvo type="min"/>
        <cfvo type="percentile" val="50"/>
        <cfvo type="max"/>
        <color rgb="FF5A8AC6"/>
        <color rgb="FFFFEB84"/>
        <color rgb="FFF8696B"/>
      </colorScale>
    </cfRule>
  </conditionalFormatting>
  <conditionalFormatting sqref="AL23">
    <cfRule type="colorScale" priority="22">
      <colorScale>
        <cfvo type="min"/>
        <cfvo type="percentile" val="50"/>
        <cfvo type="max"/>
        <color rgb="FF5A8AC6"/>
        <color rgb="FFFFEB84"/>
        <color rgb="FFF8696B"/>
      </colorScale>
    </cfRule>
  </conditionalFormatting>
  <conditionalFormatting sqref="BH9">
    <cfRule type="colorScale" priority="34">
      <colorScale>
        <cfvo type="min"/>
        <cfvo type="percentile" val="50"/>
        <cfvo type="max"/>
        <color rgb="FF5A8AC6"/>
        <color rgb="FFFFEB84"/>
        <color rgb="FFF8696B"/>
      </colorScale>
    </cfRule>
  </conditionalFormatting>
  <conditionalFormatting sqref="BH9:BH23">
    <cfRule type="containsText" dxfId="28" priority="2" operator="containsText" text="alto">
      <formula>NOT(ISERROR(SEARCH("alto",BH9)))</formula>
    </cfRule>
    <cfRule type="containsText" dxfId="27" priority="12" operator="containsText" text="Extremo">
      <formula>NOT(ISERROR(SEARCH("Extremo",BH9)))</formula>
    </cfRule>
    <cfRule type="containsText" dxfId="26" priority="13" operator="containsText" text="Bajo">
      <formula>NOT(ISERROR(SEARCH("Bajo",BH9)))</formula>
    </cfRule>
    <cfRule type="containsText" dxfId="25" priority="14" operator="containsText" text="Moderado">
      <formula>NOT(ISERROR(SEARCH("Moderado",BH9)))</formula>
    </cfRule>
    <cfRule type="containsText" dxfId="24" priority="15" operator="containsText" text="Alto">
      <formula>NOT(ISERROR(SEARCH("Alto",BH9)))</formula>
    </cfRule>
    <cfRule type="containsText" dxfId="23" priority="16" operator="containsText" text="Extremo">
      <formula>NOT(ISERROR(SEARCH("Extremo",BH9)))</formula>
    </cfRule>
  </conditionalFormatting>
  <conditionalFormatting sqref="BH10:BH11">
    <cfRule type="colorScale" priority="32">
      <colorScale>
        <cfvo type="min"/>
        <cfvo type="percentile" val="50"/>
        <cfvo type="max"/>
        <color rgb="FF5A8AC6"/>
        <color rgb="FFFFEB84"/>
        <color rgb="FFF8696B"/>
      </colorScale>
    </cfRule>
  </conditionalFormatting>
  <conditionalFormatting sqref="BH12">
    <cfRule type="colorScale" priority="27">
      <colorScale>
        <cfvo type="min"/>
        <cfvo type="percentile" val="50"/>
        <cfvo type="max"/>
        <color rgb="FF5A8AC6"/>
        <color rgb="FFFFEB84"/>
        <color rgb="FFF8696B"/>
      </colorScale>
    </cfRule>
  </conditionalFormatting>
  <conditionalFormatting sqref="BH13">
    <cfRule type="colorScale" priority="25">
      <colorScale>
        <cfvo type="min"/>
        <cfvo type="percentile" val="50"/>
        <cfvo type="max"/>
        <color rgb="FF5A8AC6"/>
        <color rgb="FFFFEB84"/>
        <color rgb="FFF8696B"/>
      </colorScale>
    </cfRule>
  </conditionalFormatting>
  <conditionalFormatting sqref="BH14">
    <cfRule type="colorScale" priority="29">
      <colorScale>
        <cfvo type="min"/>
        <cfvo type="percentile" val="50"/>
        <cfvo type="max"/>
        <color rgb="FF5A8AC6"/>
        <color rgb="FFFFEB84"/>
        <color rgb="FFF8696B"/>
      </colorScale>
    </cfRule>
  </conditionalFormatting>
  <conditionalFormatting sqref="BH15:BH22">
    <cfRule type="colorScale" priority="23">
      <colorScale>
        <cfvo type="min"/>
        <cfvo type="percentile" val="50"/>
        <cfvo type="max"/>
        <color rgb="FF5A8AC6"/>
        <color rgb="FFFFEB84"/>
        <color rgb="FFF8696B"/>
      </colorScale>
    </cfRule>
  </conditionalFormatting>
  <conditionalFormatting sqref="BH23">
    <cfRule type="colorScale" priority="17">
      <colorScale>
        <cfvo type="min"/>
        <cfvo type="percentile" val="50"/>
        <cfvo type="max"/>
        <color rgb="FF5A8AC6"/>
        <color rgb="FFFFEB84"/>
        <color rgb="FFF8696B"/>
      </colorScale>
    </cfRule>
  </conditionalFormatting>
  <conditionalFormatting sqref="BH9:BJ23">
    <cfRule type="containsBlanks" dxfId="22" priority="11">
      <formula>LEN(TRIM(BH9))=0</formula>
    </cfRule>
  </conditionalFormatting>
  <conditionalFormatting sqref="BI9:BJ23">
    <cfRule type="containsText" dxfId="21" priority="18" operator="containsText" text="extrema">
      <formula>NOT(ISERROR(SEARCH("extrema",BI9)))</formula>
    </cfRule>
    <cfRule type="containsText" dxfId="20" priority="19" operator="containsText" text="alta">
      <formula>NOT(ISERROR(SEARCH("alta",BI9)))</formula>
    </cfRule>
    <cfRule type="containsText" dxfId="19" priority="20" operator="containsText" text="moderada">
      <formula>NOT(ISERROR(SEARCH("moderada",BI9)))</formula>
    </cfRule>
    <cfRule type="containsText" dxfId="18" priority="21" operator="containsText" text="baja">
      <formula>NOT(ISERROR(SEARCH("baja",BI9)))</formula>
    </cfRule>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'C:\Users\CONTROL INTERNO\Desktop\INFORME SEGUIMEINTO RIESGO DE CORRUPCION\SEGUNDO SEGUIMIENTO AGOSTO -SEPTIEMBRE\[Matriz riesgos Corrupcion segundo monitoreo (2).xlsx]Solidez de los controles'!#REF!</xm:f>
          </x14:formula1>
          <xm:sqref>AY9:AY23</xm:sqref>
        </x14:dataValidation>
        <x14:dataValidation type="list" allowBlank="1" showInputMessage="1" showErrorMessage="1">
          <x14:formula1>
            <xm:f>'C:\Users\CONTROL INTERNO\Desktop\INFORME SEGUIMEINTO RIESGO DE CORRUPCION\SEGUNDO SEGUIMIENTO AGOSTO -SEPTIEMBRE\[Matriz riesgos Corrupcion segundo monitoreo (2).xlsx]Criterios'!#REF!</xm:f>
          </x14:formula1>
          <xm:sqref>AJ12:AJ23 AJ9:AJ10 AK9:AK23 N9:O23 BB9:BG23 BJ9:BJ23 L9:L23 AN9:AN23 F9:H23</xm:sqref>
        </x14:dataValidation>
        <x14:dataValidation type="list" allowBlank="1" showInputMessage="1" showErrorMessage="1">
          <x14:formula1>
            <xm:f>'C:\Users\CONTROL INTERNO\Desktop\INFORME SEGUIMEINTO RIESGO DE CORRUPCION\SEGUNDO SEGUIMIENTO AGOSTO -SEPTIEMBRE\[Matriz riesgos Corrupcion segundo monitoreo (2).xlsx]Solidez de los controles'!#REF!</xm:f>
          </x14:formula1>
          <xm:sqref>AW9:AX23 BA9:BA23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8"/>
  <sheetViews>
    <sheetView workbookViewId="0">
      <selection activeCell="H4" sqref="H4"/>
    </sheetView>
  </sheetViews>
  <sheetFormatPr baseColWidth="10" defaultRowHeight="15" x14ac:dyDescent="0.25"/>
  <cols>
    <col min="1" max="1" width="20.140625" customWidth="1"/>
    <col min="2" max="2" width="18.85546875" style="181" customWidth="1"/>
    <col min="3" max="3" width="29.5703125" customWidth="1"/>
    <col min="4" max="4" width="15" style="182" customWidth="1"/>
    <col min="5" max="5" width="16.28515625" style="183" customWidth="1"/>
  </cols>
  <sheetData>
    <row r="2" spans="1:5" ht="9" customHeight="1" thickBot="1" x14ac:dyDescent="0.3"/>
    <row r="3" spans="1:5" ht="30.75" customHeight="1" thickBot="1" x14ac:dyDescent="0.3">
      <c r="A3" s="189" t="s">
        <v>186</v>
      </c>
      <c r="B3" s="190" t="s">
        <v>381</v>
      </c>
      <c r="C3" s="191" t="s">
        <v>382</v>
      </c>
      <c r="D3" s="192" t="s">
        <v>383</v>
      </c>
      <c r="E3" s="376" t="s">
        <v>356</v>
      </c>
    </row>
    <row r="4" spans="1:5" ht="174.75" customHeight="1" x14ac:dyDescent="0.25">
      <c r="A4" s="193" t="s">
        <v>348</v>
      </c>
      <c r="B4" s="184" t="s">
        <v>360</v>
      </c>
      <c r="C4" s="188" t="s">
        <v>384</v>
      </c>
      <c r="D4" s="14" t="s">
        <v>181</v>
      </c>
      <c r="E4" s="185" t="s">
        <v>359</v>
      </c>
    </row>
    <row r="5" spans="1:5" ht="141" customHeight="1" x14ac:dyDescent="0.25">
      <c r="A5" s="343" t="s">
        <v>177</v>
      </c>
      <c r="B5" s="344" t="s">
        <v>360</v>
      </c>
      <c r="C5" s="346" t="s">
        <v>385</v>
      </c>
      <c r="D5" s="346" t="s">
        <v>181</v>
      </c>
      <c r="E5" s="348" t="s">
        <v>359</v>
      </c>
    </row>
    <row r="6" spans="1:5" ht="54" customHeight="1" x14ac:dyDescent="0.25">
      <c r="A6" s="343"/>
      <c r="B6" s="345"/>
      <c r="C6" s="347"/>
      <c r="D6" s="347"/>
      <c r="E6" s="349"/>
    </row>
    <row r="7" spans="1:5" ht="140.25" x14ac:dyDescent="0.25">
      <c r="A7" s="194" t="s">
        <v>349</v>
      </c>
      <c r="B7" s="186" t="s">
        <v>360</v>
      </c>
      <c r="C7" s="8" t="s">
        <v>386</v>
      </c>
      <c r="D7" s="8" t="s">
        <v>181</v>
      </c>
      <c r="E7" s="187" t="s">
        <v>359</v>
      </c>
    </row>
    <row r="8" spans="1:5" ht="140.25" x14ac:dyDescent="0.25">
      <c r="A8" s="195" t="s">
        <v>178</v>
      </c>
      <c r="B8" s="186" t="s">
        <v>360</v>
      </c>
      <c r="C8" s="8" t="s">
        <v>362</v>
      </c>
      <c r="D8" s="8" t="s">
        <v>181</v>
      </c>
      <c r="E8" s="187" t="s">
        <v>359</v>
      </c>
    </row>
    <row r="9" spans="1:5" ht="140.25" x14ac:dyDescent="0.25">
      <c r="A9" s="194" t="s">
        <v>179</v>
      </c>
      <c r="B9" s="186" t="s">
        <v>360</v>
      </c>
      <c r="C9" s="8" t="s">
        <v>385</v>
      </c>
      <c r="D9" s="8" t="s">
        <v>181</v>
      </c>
      <c r="E9" s="187" t="s">
        <v>359</v>
      </c>
    </row>
    <row r="10" spans="1:5" ht="140.25" x14ac:dyDescent="0.25">
      <c r="A10" s="194" t="s">
        <v>180</v>
      </c>
      <c r="B10" s="186" t="s">
        <v>360</v>
      </c>
      <c r="C10" s="8" t="s">
        <v>362</v>
      </c>
      <c r="D10" s="8" t="s">
        <v>181</v>
      </c>
      <c r="E10" s="187" t="s">
        <v>359</v>
      </c>
    </row>
    <row r="11" spans="1:5" ht="140.25" x14ac:dyDescent="0.25">
      <c r="A11" s="194" t="s">
        <v>181</v>
      </c>
      <c r="B11" s="186" t="s">
        <v>360</v>
      </c>
      <c r="C11" s="8" t="s">
        <v>386</v>
      </c>
      <c r="D11" s="8" t="s">
        <v>181</v>
      </c>
      <c r="E11" s="187" t="s">
        <v>359</v>
      </c>
    </row>
    <row r="12" spans="1:5" ht="140.25" x14ac:dyDescent="0.25">
      <c r="A12" s="194" t="s">
        <v>182</v>
      </c>
      <c r="B12" s="186" t="s">
        <v>360</v>
      </c>
      <c r="C12" s="8" t="s">
        <v>362</v>
      </c>
      <c r="D12" s="8" t="s">
        <v>181</v>
      </c>
      <c r="E12" s="187" t="s">
        <v>359</v>
      </c>
    </row>
    <row r="13" spans="1:5" ht="140.25" x14ac:dyDescent="0.25">
      <c r="A13" s="195" t="s">
        <v>183</v>
      </c>
      <c r="B13" s="186" t="s">
        <v>360</v>
      </c>
      <c r="C13" s="8" t="s">
        <v>385</v>
      </c>
      <c r="D13" s="8" t="s">
        <v>181</v>
      </c>
      <c r="E13" s="187" t="s">
        <v>359</v>
      </c>
    </row>
    <row r="14" spans="1:5" ht="140.25" x14ac:dyDescent="0.25">
      <c r="A14" s="195" t="s">
        <v>184</v>
      </c>
      <c r="B14" s="186" t="s">
        <v>360</v>
      </c>
      <c r="C14" s="8" t="s">
        <v>362</v>
      </c>
      <c r="D14" s="8" t="s">
        <v>181</v>
      </c>
      <c r="E14" s="187" t="s">
        <v>359</v>
      </c>
    </row>
    <row r="15" spans="1:5" ht="140.25" x14ac:dyDescent="0.25">
      <c r="A15" s="194" t="s">
        <v>350</v>
      </c>
      <c r="B15" s="186" t="s">
        <v>360</v>
      </c>
      <c r="C15" s="8" t="s">
        <v>387</v>
      </c>
      <c r="D15" s="8" t="s">
        <v>181</v>
      </c>
      <c r="E15" s="187" t="s">
        <v>359</v>
      </c>
    </row>
    <row r="16" spans="1:5" ht="140.25" x14ac:dyDescent="0.25">
      <c r="A16" s="195" t="s">
        <v>351</v>
      </c>
      <c r="B16" s="186" t="s">
        <v>360</v>
      </c>
      <c r="C16" s="8" t="s">
        <v>362</v>
      </c>
      <c r="D16" s="8" t="s">
        <v>181</v>
      </c>
      <c r="E16" s="187" t="s">
        <v>359</v>
      </c>
    </row>
    <row r="17" spans="1:5" ht="140.25" x14ac:dyDescent="0.25">
      <c r="A17" s="195" t="s">
        <v>352</v>
      </c>
      <c r="B17" s="186" t="s">
        <v>360</v>
      </c>
      <c r="C17" s="8" t="s">
        <v>385</v>
      </c>
      <c r="D17" s="8" t="s">
        <v>181</v>
      </c>
      <c r="E17" s="187" t="s">
        <v>359</v>
      </c>
    </row>
    <row r="18" spans="1:5" ht="140.25" x14ac:dyDescent="0.25">
      <c r="A18" s="195" t="s">
        <v>185</v>
      </c>
      <c r="B18" s="186" t="s">
        <v>360</v>
      </c>
      <c r="C18" s="8" t="s">
        <v>386</v>
      </c>
      <c r="D18" s="8" t="s">
        <v>181</v>
      </c>
      <c r="E18" s="187" t="s">
        <v>359</v>
      </c>
    </row>
  </sheetData>
  <mergeCells count="5">
    <mergeCell ref="A5:A6"/>
    <mergeCell ref="B5:B6"/>
    <mergeCell ref="D5:D6"/>
    <mergeCell ref="E5:E6"/>
    <mergeCell ref="C5:C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election activeCell="F18" sqref="F18"/>
    </sheetView>
  </sheetViews>
  <sheetFormatPr baseColWidth="10" defaultRowHeight="15" x14ac:dyDescent="0.25"/>
  <cols>
    <col min="1" max="1" width="32.42578125" customWidth="1"/>
    <col min="2" max="2" width="29.5703125" customWidth="1"/>
    <col min="3" max="3" width="30.28515625" customWidth="1"/>
  </cols>
  <sheetData>
    <row r="1" spans="1:3" ht="24.75" thickBot="1" x14ac:dyDescent="0.3">
      <c r="A1" s="196" t="s">
        <v>347</v>
      </c>
      <c r="B1" s="197" t="s">
        <v>18</v>
      </c>
      <c r="C1" s="197" t="s">
        <v>35</v>
      </c>
    </row>
    <row r="2" spans="1:3" ht="15.75" thickBot="1" x14ac:dyDescent="0.3">
      <c r="A2" s="198" t="s">
        <v>363</v>
      </c>
      <c r="B2" s="199" t="s">
        <v>388</v>
      </c>
      <c r="C2" s="199" t="s">
        <v>388</v>
      </c>
    </row>
    <row r="3" spans="1:3" ht="15.75" thickBot="1" x14ac:dyDescent="0.3">
      <c r="A3" s="200" t="s">
        <v>364</v>
      </c>
      <c r="B3" s="201" t="s">
        <v>389</v>
      </c>
      <c r="C3" s="201" t="s">
        <v>390</v>
      </c>
    </row>
    <row r="4" spans="1:3" ht="15.75" thickBot="1" x14ac:dyDescent="0.3">
      <c r="A4" s="202" t="s">
        <v>365</v>
      </c>
      <c r="B4" s="203" t="s">
        <v>389</v>
      </c>
      <c r="C4" s="203" t="s">
        <v>95</v>
      </c>
    </row>
    <row r="5" spans="1:3" ht="15.75" thickBot="1" x14ac:dyDescent="0.3">
      <c r="A5" s="198" t="s">
        <v>366</v>
      </c>
      <c r="B5" s="204"/>
      <c r="C5" s="205"/>
    </row>
    <row r="6" spans="1:3" ht="15.75" thickBot="1" x14ac:dyDescent="0.3">
      <c r="A6" s="200" t="s">
        <v>367</v>
      </c>
      <c r="B6" s="201" t="s">
        <v>391</v>
      </c>
      <c r="C6" s="201" t="s">
        <v>392</v>
      </c>
    </row>
    <row r="7" spans="1:3" ht="15.75" thickBot="1" x14ac:dyDescent="0.3">
      <c r="A7" s="200" t="s">
        <v>368</v>
      </c>
      <c r="B7" s="201" t="s">
        <v>391</v>
      </c>
      <c r="C7" s="201" t="s">
        <v>389</v>
      </c>
    </row>
    <row r="8" spans="1:3" ht="15.75" thickBot="1" x14ac:dyDescent="0.3">
      <c r="A8" s="200" t="s">
        <v>369</v>
      </c>
      <c r="B8" s="201" t="s">
        <v>391</v>
      </c>
      <c r="C8" s="201" t="s">
        <v>390</v>
      </c>
    </row>
    <row r="9" spans="1:3" ht="15.75" thickBot="1" x14ac:dyDescent="0.3">
      <c r="A9" s="200" t="s">
        <v>370</v>
      </c>
      <c r="B9" s="201" t="s">
        <v>391</v>
      </c>
      <c r="C9" s="201" t="s">
        <v>390</v>
      </c>
    </row>
    <row r="10" spans="1:3" ht="15.75" thickBot="1" x14ac:dyDescent="0.3">
      <c r="A10" s="202" t="s">
        <v>371</v>
      </c>
      <c r="B10" s="203" t="s">
        <v>393</v>
      </c>
      <c r="C10" s="203" t="s">
        <v>390</v>
      </c>
    </row>
    <row r="11" spans="1:3" ht="15.75" thickBot="1" x14ac:dyDescent="0.3">
      <c r="A11" s="198" t="s">
        <v>372</v>
      </c>
      <c r="B11" s="205"/>
      <c r="C11" s="205"/>
    </row>
    <row r="12" spans="1:3" ht="15.75" thickBot="1" x14ac:dyDescent="0.3">
      <c r="A12" s="200" t="s">
        <v>373</v>
      </c>
      <c r="B12" s="201" t="s">
        <v>391</v>
      </c>
      <c r="C12" s="201" t="s">
        <v>390</v>
      </c>
    </row>
    <row r="13" spans="1:3" ht="15.75" thickBot="1" x14ac:dyDescent="0.3">
      <c r="A13" s="200" t="s">
        <v>374</v>
      </c>
      <c r="B13" s="201" t="s">
        <v>394</v>
      </c>
      <c r="C13" s="201" t="s">
        <v>395</v>
      </c>
    </row>
    <row r="14" spans="1:3" ht="15.75" thickBot="1" x14ac:dyDescent="0.3">
      <c r="A14" s="200" t="s">
        <v>375</v>
      </c>
      <c r="B14" s="201" t="s">
        <v>389</v>
      </c>
      <c r="C14" s="201" t="s">
        <v>390</v>
      </c>
    </row>
    <row r="15" spans="1:3" ht="15.75" thickBot="1" x14ac:dyDescent="0.3">
      <c r="A15" s="200" t="s">
        <v>376</v>
      </c>
      <c r="B15" s="201" t="s">
        <v>394</v>
      </c>
      <c r="C15" s="201" t="s">
        <v>390</v>
      </c>
    </row>
    <row r="16" spans="1:3" ht="15.75" thickBot="1" x14ac:dyDescent="0.3">
      <c r="A16" s="200" t="s">
        <v>377</v>
      </c>
      <c r="B16" s="201" t="s">
        <v>394</v>
      </c>
      <c r="C16" s="201" t="s">
        <v>390</v>
      </c>
    </row>
    <row r="17" spans="1:3" ht="15.75" thickBot="1" x14ac:dyDescent="0.3">
      <c r="A17" s="202" t="s">
        <v>378</v>
      </c>
      <c r="B17" s="203" t="s">
        <v>391</v>
      </c>
      <c r="C17" s="203" t="s">
        <v>396</v>
      </c>
    </row>
    <row r="18" spans="1:3" ht="24.75" thickBot="1" x14ac:dyDescent="0.3">
      <c r="A18" s="198" t="s">
        <v>379</v>
      </c>
      <c r="B18" s="205"/>
      <c r="C18" s="205"/>
    </row>
    <row r="19" spans="1:3" ht="15.75" thickBot="1" x14ac:dyDescent="0.3">
      <c r="A19" s="200" t="s">
        <v>380</v>
      </c>
      <c r="B19" s="201" t="s">
        <v>397</v>
      </c>
      <c r="C19" s="201" t="s">
        <v>396</v>
      </c>
    </row>
    <row r="20" spans="1:3" ht="15.75" thickBot="1" x14ac:dyDescent="0.3">
      <c r="A20" s="200"/>
      <c r="B20" s="201"/>
      <c r="C20" s="201"/>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E23"/>
  <sheetViews>
    <sheetView topLeftCell="BC1" workbookViewId="0">
      <selection activeCell="BK7" sqref="BK7:BR7"/>
    </sheetView>
  </sheetViews>
  <sheetFormatPr baseColWidth="10" defaultRowHeight="15" x14ac:dyDescent="0.25"/>
  <cols>
    <col min="1" max="1" width="1.7109375" customWidth="1"/>
    <col min="2" max="2" width="2.28515625" customWidth="1"/>
    <col min="3" max="3" width="21.5703125" style="2" customWidth="1"/>
    <col min="4" max="4" width="23.28515625" style="3" customWidth="1"/>
    <col min="5" max="5" width="21.85546875" style="4" customWidth="1"/>
    <col min="6" max="6" width="13.7109375" style="4" customWidth="1"/>
    <col min="7" max="7" width="13.140625" style="4" customWidth="1"/>
    <col min="8" max="8" width="14.7109375" style="4" customWidth="1"/>
    <col min="9" max="9" width="6.140625" style="5" customWidth="1"/>
    <col min="10" max="10" width="26.28515625" style="5" customWidth="1"/>
    <col min="11" max="11" width="19" style="6" customWidth="1"/>
    <col min="12" max="12" width="12" style="6" customWidth="1"/>
    <col min="13" max="13" width="22.85546875" style="49" customWidth="1"/>
    <col min="14" max="14" width="18.42578125" style="5" customWidth="1"/>
    <col min="15" max="15" width="15.28515625" style="5" customWidth="1"/>
    <col min="16" max="34" width="7.5703125" style="5" customWidth="1"/>
    <col min="35" max="35" width="7.42578125" style="5" customWidth="1"/>
    <col min="36" max="36" width="16.140625" style="5" customWidth="1"/>
    <col min="37" max="37" width="15.7109375" style="5" customWidth="1"/>
    <col min="38" max="38" width="17.140625" style="5" customWidth="1"/>
    <col min="39" max="39" width="29.28515625" style="50" customWidth="1"/>
    <col min="40" max="40" width="11.140625" style="51" customWidth="1"/>
    <col min="41" max="47" width="15.140625" style="52" customWidth="1"/>
    <col min="48" max="48" width="10.140625" style="52" customWidth="1"/>
    <col min="49" max="49" width="13.42578125" style="52" customWidth="1"/>
    <col min="50" max="50" width="12.42578125" style="52" customWidth="1"/>
    <col min="51" max="51" width="11.5703125" style="52" customWidth="1"/>
    <col min="52" max="52" width="12.140625" style="52" customWidth="1"/>
    <col min="53" max="53" width="11.28515625" style="52" customWidth="1"/>
    <col min="54" max="54" width="15.28515625" style="5" customWidth="1"/>
    <col min="55" max="55" width="16.85546875" style="5" customWidth="1"/>
    <col min="56" max="56" width="13.28515625" style="53" customWidth="1"/>
    <col min="57" max="57" width="16.7109375" style="5" customWidth="1"/>
    <col min="58" max="58" width="13.140625" style="53" customWidth="1"/>
    <col min="59" max="59" width="14" style="5" customWidth="1"/>
    <col min="60" max="60" width="13.7109375" style="5" customWidth="1"/>
    <col min="61" max="61" width="15.85546875" style="53" customWidth="1"/>
    <col min="62" max="62" width="12.140625" style="53" customWidth="1"/>
    <col min="63" max="63" width="18.140625" style="54" customWidth="1"/>
    <col min="64" max="64" width="14.7109375" style="54" customWidth="1"/>
    <col min="65" max="65" width="24.42578125" style="6" customWidth="1"/>
    <col min="66" max="66" width="20.7109375" style="6" customWidth="1"/>
    <col min="67" max="68" width="14.42578125" style="6" customWidth="1"/>
    <col min="69" max="69" width="19" style="6" customWidth="1"/>
    <col min="70" max="70" width="22.5703125" style="6" customWidth="1"/>
    <col min="71" max="71" width="19.140625" style="6" customWidth="1"/>
    <col min="72" max="72" width="20.5703125" style="50" customWidth="1"/>
    <col min="73" max="73" width="15.7109375" style="6" customWidth="1"/>
    <col min="74" max="74" width="15.140625" style="6" customWidth="1"/>
    <col min="75" max="75" width="20.85546875" customWidth="1"/>
    <col min="76" max="76" width="32.140625" customWidth="1"/>
    <col min="77" max="77" width="29" customWidth="1"/>
    <col min="78" max="78" width="29.140625" customWidth="1"/>
  </cols>
  <sheetData>
    <row r="1" spans="1:707" ht="12" customHeight="1" x14ac:dyDescent="0.25">
      <c r="BU1" s="238"/>
      <c r="BV1" s="238"/>
    </row>
    <row r="2" spans="1:707" ht="26.25" x14ac:dyDescent="0.25">
      <c r="M2" s="354" t="s">
        <v>240</v>
      </c>
      <c r="BU2" s="239"/>
      <c r="BV2" s="239"/>
    </row>
    <row r="3" spans="1:707" ht="12" customHeight="1" x14ac:dyDescent="0.25">
      <c r="K3" s="53"/>
      <c r="L3" s="53"/>
      <c r="BU3" s="239"/>
      <c r="BV3" s="239"/>
    </row>
    <row r="4" spans="1:707" ht="15.75" thickBot="1" x14ac:dyDescent="0.3">
      <c r="BU4" s="240"/>
      <c r="BV4" s="240"/>
    </row>
    <row r="5" spans="1:707" ht="15.75" thickBot="1" x14ac:dyDescent="0.3">
      <c r="C5" s="241" t="s">
        <v>0</v>
      </c>
      <c r="D5" s="242"/>
      <c r="E5" s="242"/>
      <c r="F5" s="242"/>
      <c r="G5" s="242"/>
      <c r="H5" s="242"/>
      <c r="I5" s="242"/>
      <c r="J5" s="242"/>
      <c r="K5" s="242"/>
      <c r="L5" s="242"/>
      <c r="M5" s="243"/>
      <c r="N5" s="244" t="s">
        <v>1</v>
      </c>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5"/>
      <c r="AT5" s="245"/>
      <c r="AU5" s="245"/>
      <c r="AV5" s="245"/>
      <c r="AW5" s="245"/>
      <c r="AX5" s="245"/>
      <c r="AY5" s="245"/>
      <c r="AZ5" s="245"/>
      <c r="BA5" s="245"/>
      <c r="BB5" s="245"/>
      <c r="BC5" s="245"/>
      <c r="BD5" s="245"/>
      <c r="BE5" s="245"/>
      <c r="BF5" s="245"/>
      <c r="BG5" s="245"/>
      <c r="BH5" s="246"/>
      <c r="BI5" s="355" t="s">
        <v>2</v>
      </c>
      <c r="BJ5" s="356" t="s">
        <v>3</v>
      </c>
      <c r="BK5" s="253" t="s">
        <v>4</v>
      </c>
      <c r="BL5" s="253"/>
      <c r="BM5" s="253"/>
      <c r="BN5" s="253"/>
      <c r="BO5" s="253"/>
      <c r="BP5" s="253"/>
      <c r="BQ5" s="253"/>
      <c r="BR5" s="253"/>
      <c r="BS5" s="253"/>
      <c r="BT5" s="253"/>
      <c r="BU5" s="253"/>
      <c r="BV5" s="254"/>
      <c r="BW5" s="323" t="s">
        <v>353</v>
      </c>
      <c r="BX5" s="324"/>
      <c r="BY5" s="324"/>
      <c r="BZ5" s="325"/>
    </row>
    <row r="6" spans="1:707" ht="16.5" thickBot="1" x14ac:dyDescent="0.3">
      <c r="C6" s="357" t="s">
        <v>401</v>
      </c>
      <c r="D6" s="260" t="s">
        <v>5</v>
      </c>
      <c r="E6" s="263" t="s">
        <v>6</v>
      </c>
      <c r="F6" s="266" t="s">
        <v>7</v>
      </c>
      <c r="G6" s="266"/>
      <c r="H6" s="266"/>
      <c r="I6" s="267" t="s">
        <v>8</v>
      </c>
      <c r="J6" s="267" t="s">
        <v>9</v>
      </c>
      <c r="K6" s="267" t="s">
        <v>10</v>
      </c>
      <c r="L6" s="358" t="s">
        <v>11</v>
      </c>
      <c r="M6" s="274" t="s">
        <v>12</v>
      </c>
      <c r="N6" s="277" t="s">
        <v>13</v>
      </c>
      <c r="O6" s="278"/>
      <c r="P6" s="278"/>
      <c r="Q6" s="278"/>
      <c r="R6" s="278"/>
      <c r="S6" s="278"/>
      <c r="T6" s="278"/>
      <c r="U6" s="278"/>
      <c r="V6" s="278"/>
      <c r="W6" s="278"/>
      <c r="X6" s="278"/>
      <c r="Y6" s="278"/>
      <c r="Z6" s="278"/>
      <c r="AA6" s="278"/>
      <c r="AB6" s="278"/>
      <c r="AC6" s="278"/>
      <c r="AD6" s="278"/>
      <c r="AE6" s="278"/>
      <c r="AF6" s="278"/>
      <c r="AG6" s="278"/>
      <c r="AH6" s="278"/>
      <c r="AI6" s="278"/>
      <c r="AJ6" s="278"/>
      <c r="AK6" s="278"/>
      <c r="AL6" s="279"/>
      <c r="AM6" s="280" t="s">
        <v>14</v>
      </c>
      <c r="AN6" s="281"/>
      <c r="AO6" s="281"/>
      <c r="AP6" s="281"/>
      <c r="AQ6" s="281"/>
      <c r="AR6" s="281"/>
      <c r="AS6" s="281"/>
      <c r="AT6" s="281"/>
      <c r="AU6" s="281"/>
      <c r="AV6" s="281"/>
      <c r="AW6" s="281"/>
      <c r="AX6" s="281"/>
      <c r="AY6" s="281"/>
      <c r="AZ6" s="281"/>
      <c r="BA6" s="281"/>
      <c r="BB6" s="281"/>
      <c r="BC6" s="281"/>
      <c r="BD6" s="281"/>
      <c r="BE6" s="281"/>
      <c r="BF6" s="281"/>
      <c r="BG6" s="281"/>
      <c r="BH6" s="282"/>
      <c r="BI6" s="359"/>
      <c r="BJ6" s="360"/>
      <c r="BK6" s="255"/>
      <c r="BL6" s="255"/>
      <c r="BM6" s="255"/>
      <c r="BN6" s="255"/>
      <c r="BO6" s="255"/>
      <c r="BP6" s="255"/>
      <c r="BQ6" s="255"/>
      <c r="BR6" s="255"/>
      <c r="BS6" s="255"/>
      <c r="BT6" s="255"/>
      <c r="BU6" s="255"/>
      <c r="BV6" s="256"/>
      <c r="BW6" s="326"/>
      <c r="BX6" s="327"/>
      <c r="BY6" s="327"/>
      <c r="BZ6" s="328"/>
    </row>
    <row r="7" spans="1:707" ht="124.5" thickBot="1" x14ac:dyDescent="0.3">
      <c r="C7" s="283"/>
      <c r="D7" s="261"/>
      <c r="E7" s="264"/>
      <c r="F7" s="261" t="s">
        <v>15</v>
      </c>
      <c r="G7" s="261" t="s">
        <v>16</v>
      </c>
      <c r="H7" s="261" t="s">
        <v>17</v>
      </c>
      <c r="I7" s="268"/>
      <c r="J7" s="268"/>
      <c r="K7" s="268"/>
      <c r="L7" s="268"/>
      <c r="M7" s="275"/>
      <c r="N7" s="283" t="s">
        <v>18</v>
      </c>
      <c r="O7" s="261"/>
      <c r="P7" s="261"/>
      <c r="Q7" s="261"/>
      <c r="R7" s="261"/>
      <c r="S7" s="261"/>
      <c r="T7" s="261"/>
      <c r="U7" s="261"/>
      <c r="V7" s="261"/>
      <c r="W7" s="261"/>
      <c r="X7" s="261"/>
      <c r="Y7" s="261"/>
      <c r="Z7" s="261"/>
      <c r="AA7" s="261"/>
      <c r="AB7" s="261"/>
      <c r="AC7" s="261"/>
      <c r="AD7" s="261"/>
      <c r="AE7" s="261"/>
      <c r="AF7" s="261"/>
      <c r="AG7" s="261"/>
      <c r="AH7" s="261"/>
      <c r="AI7" s="261"/>
      <c r="AJ7" s="261"/>
      <c r="AK7" s="261"/>
      <c r="AL7" s="275"/>
      <c r="AM7" s="284" t="s">
        <v>19</v>
      </c>
      <c r="AN7" s="286" t="s">
        <v>20</v>
      </c>
      <c r="AO7" s="55" t="s">
        <v>21</v>
      </c>
      <c r="AP7" s="55" t="s">
        <v>22</v>
      </c>
      <c r="AQ7" s="55" t="s">
        <v>23</v>
      </c>
      <c r="AR7" s="55" t="s">
        <v>24</v>
      </c>
      <c r="AS7" s="55" t="s">
        <v>25</v>
      </c>
      <c r="AT7" s="55" t="s">
        <v>26</v>
      </c>
      <c r="AU7" s="55" t="s">
        <v>27</v>
      </c>
      <c r="AV7" s="307" t="s">
        <v>28</v>
      </c>
      <c r="AW7" s="309" t="s">
        <v>29</v>
      </c>
      <c r="AX7" s="309" t="s">
        <v>30</v>
      </c>
      <c r="AY7" s="309" t="s">
        <v>31</v>
      </c>
      <c r="AZ7" s="307" t="s">
        <v>32</v>
      </c>
      <c r="BA7" s="307" t="s">
        <v>33</v>
      </c>
      <c r="BB7" s="288" t="s">
        <v>34</v>
      </c>
      <c r="BC7" s="289"/>
      <c r="BD7" s="284" t="s">
        <v>35</v>
      </c>
      <c r="BE7" s="290"/>
      <c r="BF7" s="290"/>
      <c r="BG7" s="290"/>
      <c r="BH7" s="291"/>
      <c r="BI7" s="359"/>
      <c r="BJ7" s="360"/>
      <c r="BK7" s="292" t="s">
        <v>36</v>
      </c>
      <c r="BL7" s="293"/>
      <c r="BM7" s="293"/>
      <c r="BN7" s="293"/>
      <c r="BO7" s="293"/>
      <c r="BP7" s="293"/>
      <c r="BQ7" s="293"/>
      <c r="BR7" s="294"/>
      <c r="BS7" s="293" t="s">
        <v>37</v>
      </c>
      <c r="BT7" s="293"/>
      <c r="BU7" s="293"/>
      <c r="BV7" s="294"/>
      <c r="BW7" s="329" t="s">
        <v>358</v>
      </c>
      <c r="BX7" s="330"/>
      <c r="BY7" s="351" t="s">
        <v>357</v>
      </c>
      <c r="BZ7" s="352"/>
    </row>
    <row r="8" spans="1:707" ht="169.5" thickBot="1" x14ac:dyDescent="0.3">
      <c r="C8" s="285"/>
      <c r="D8" s="262"/>
      <c r="E8" s="265"/>
      <c r="F8" s="262"/>
      <c r="G8" s="262"/>
      <c r="H8" s="262"/>
      <c r="I8" s="269"/>
      <c r="J8" s="269"/>
      <c r="K8" s="269"/>
      <c r="L8" s="269"/>
      <c r="M8" s="276"/>
      <c r="N8" s="233" t="s">
        <v>38</v>
      </c>
      <c r="O8" s="232" t="s">
        <v>39</v>
      </c>
      <c r="P8" s="57" t="s">
        <v>40</v>
      </c>
      <c r="Q8" s="57" t="s">
        <v>41</v>
      </c>
      <c r="R8" s="57" t="s">
        <v>42</v>
      </c>
      <c r="S8" s="57" t="s">
        <v>43</v>
      </c>
      <c r="T8" s="57" t="s">
        <v>44</v>
      </c>
      <c r="U8" s="57" t="s">
        <v>45</v>
      </c>
      <c r="V8" s="57" t="s">
        <v>46</v>
      </c>
      <c r="W8" s="57" t="s">
        <v>47</v>
      </c>
      <c r="X8" s="57" t="s">
        <v>48</v>
      </c>
      <c r="Y8" s="57" t="s">
        <v>49</v>
      </c>
      <c r="Z8" s="57" t="s">
        <v>50</v>
      </c>
      <c r="AA8" s="57" t="s">
        <v>51</v>
      </c>
      <c r="AB8" s="57" t="s">
        <v>52</v>
      </c>
      <c r="AC8" s="57" t="s">
        <v>53</v>
      </c>
      <c r="AD8" s="57" t="s">
        <v>54</v>
      </c>
      <c r="AE8" s="57" t="s">
        <v>55</v>
      </c>
      <c r="AF8" s="57" t="s">
        <v>56</v>
      </c>
      <c r="AG8" s="57" t="s">
        <v>57</v>
      </c>
      <c r="AH8" s="57" t="s">
        <v>58</v>
      </c>
      <c r="AI8" s="58" t="s">
        <v>59</v>
      </c>
      <c r="AJ8" s="361" t="s">
        <v>60</v>
      </c>
      <c r="AK8" s="232" t="s">
        <v>61</v>
      </c>
      <c r="AL8" s="231" t="s">
        <v>62</v>
      </c>
      <c r="AM8" s="285"/>
      <c r="AN8" s="287"/>
      <c r="AO8" s="59" t="s">
        <v>63</v>
      </c>
      <c r="AP8" s="59" t="s">
        <v>64</v>
      </c>
      <c r="AQ8" s="59" t="s">
        <v>65</v>
      </c>
      <c r="AR8" s="59" t="s">
        <v>66</v>
      </c>
      <c r="AS8" s="59" t="s">
        <v>67</v>
      </c>
      <c r="AT8" s="59" t="s">
        <v>68</v>
      </c>
      <c r="AU8" s="59" t="s">
        <v>69</v>
      </c>
      <c r="AV8" s="308"/>
      <c r="AW8" s="308"/>
      <c r="AX8" s="308"/>
      <c r="AY8" s="308"/>
      <c r="AZ8" s="308"/>
      <c r="BA8" s="308"/>
      <c r="BB8" s="228" t="s">
        <v>38</v>
      </c>
      <c r="BC8" s="61" t="s">
        <v>60</v>
      </c>
      <c r="BD8" s="233" t="s">
        <v>38</v>
      </c>
      <c r="BE8" s="232" t="s">
        <v>70</v>
      </c>
      <c r="BF8" s="232" t="s">
        <v>60</v>
      </c>
      <c r="BG8" s="232" t="s">
        <v>71</v>
      </c>
      <c r="BH8" s="231" t="s">
        <v>62</v>
      </c>
      <c r="BI8" s="362"/>
      <c r="BJ8" s="363"/>
      <c r="BK8" s="62" t="s">
        <v>72</v>
      </c>
      <c r="BL8" s="63" t="s">
        <v>73</v>
      </c>
      <c r="BM8" s="234" t="s">
        <v>74</v>
      </c>
      <c r="BN8" s="65" t="s">
        <v>75</v>
      </c>
      <c r="BO8" s="65" t="s">
        <v>76</v>
      </c>
      <c r="BP8" s="65" t="s">
        <v>77</v>
      </c>
      <c r="BQ8" s="65" t="s">
        <v>78</v>
      </c>
      <c r="BR8" s="66" t="s">
        <v>79</v>
      </c>
      <c r="BS8" s="67" t="s">
        <v>80</v>
      </c>
      <c r="BT8" s="65" t="s">
        <v>81</v>
      </c>
      <c r="BU8" s="65" t="s">
        <v>82</v>
      </c>
      <c r="BV8" s="66" t="s">
        <v>79</v>
      </c>
      <c r="BW8" s="164" t="s">
        <v>83</v>
      </c>
      <c r="BX8" s="165" t="s">
        <v>354</v>
      </c>
      <c r="BY8" s="165" t="s">
        <v>84</v>
      </c>
      <c r="BZ8" s="167" t="s">
        <v>355</v>
      </c>
    </row>
    <row r="9" spans="1:707" s="85" customFormat="1" ht="345" x14ac:dyDescent="0.25">
      <c r="A9"/>
      <c r="B9"/>
      <c r="C9" s="364" t="s">
        <v>402</v>
      </c>
      <c r="D9" s="7" t="s">
        <v>187</v>
      </c>
      <c r="E9" s="7" t="s">
        <v>188</v>
      </c>
      <c r="F9" s="8" t="s">
        <v>85</v>
      </c>
      <c r="G9" s="8" t="s">
        <v>86</v>
      </c>
      <c r="H9" s="8" t="s">
        <v>87</v>
      </c>
      <c r="I9" s="9" t="s">
        <v>88</v>
      </c>
      <c r="J9" s="10" t="s">
        <v>89</v>
      </c>
      <c r="K9" s="11" t="s">
        <v>90</v>
      </c>
      <c r="L9" s="12" t="s">
        <v>91</v>
      </c>
      <c r="M9" s="13" t="s">
        <v>92</v>
      </c>
      <c r="N9" s="68" t="s">
        <v>93</v>
      </c>
      <c r="O9" s="68">
        <v>3</v>
      </c>
      <c r="P9" s="69">
        <v>1</v>
      </c>
      <c r="Q9" s="69">
        <v>1</v>
      </c>
      <c r="R9" s="69">
        <v>1</v>
      </c>
      <c r="S9" s="69">
        <v>1</v>
      </c>
      <c r="T9" s="69">
        <v>1</v>
      </c>
      <c r="U9" s="69">
        <v>1</v>
      </c>
      <c r="V9" s="69">
        <v>1</v>
      </c>
      <c r="W9" s="69">
        <v>1</v>
      </c>
      <c r="X9" s="69">
        <v>0</v>
      </c>
      <c r="Y9" s="69">
        <v>1</v>
      </c>
      <c r="Z9" s="69">
        <v>1</v>
      </c>
      <c r="AA9" s="69">
        <v>1</v>
      </c>
      <c r="AB9" s="69">
        <v>1</v>
      </c>
      <c r="AC9" s="69">
        <v>0</v>
      </c>
      <c r="AD9" s="69">
        <v>1</v>
      </c>
      <c r="AE9" s="69">
        <v>0</v>
      </c>
      <c r="AF9" s="69">
        <v>1</v>
      </c>
      <c r="AG9" s="69">
        <v>0</v>
      </c>
      <c r="AH9" s="69">
        <v>0</v>
      </c>
      <c r="AI9" s="69">
        <f>SUM(P9:AH9)</f>
        <v>14</v>
      </c>
      <c r="AJ9" s="70" t="str">
        <f>IF($AI9&lt;6,"3. Moderado",IF($AI9&lt;12,"4. Mayor",IF($AI9&gt;11,"5. Catastrófico")))</f>
        <v>5. Catastrófico</v>
      </c>
      <c r="AK9" s="71">
        <v>5</v>
      </c>
      <c r="AL9" s="72" t="str">
        <f>IF(O9+AK9=0," ",IF(OR(AND(O9=1,AK9=1),AND(O9=1,AK9=2),AND(O9=2,AK9=2),AND(O9=2,AK9=1),AND(O9=3,AK9=1)),"Bajo",IF(OR(AND(O9=1,AK9=3),AND(O9=2,AK9=3),AND(O9=3,AK9=2),AND(O9=4,AK9=1)),"Moderado",IF(OR(AND(O9=1,AK9=4),AND(O9=2,AK9=4),AND(O9=3,AK9=3),AND(O9=4,AK9=2),AND(O9=4,AK9=3),AND(O9=5,AK9=1),AND(O9=5,AK9=2)),"Alto",IF(OR(AND(O9=2,AK9=5),AND(O9=3,AK9=5),AND(O9=3,AK9=4),AND(O9=4,AK9=4),AND(O9=4,AK9=5),AND(O9=5,AK9=3),AND(O9=5,AK9=4),AND(O9=1,AK9=5),AND(O9=5,AK9=5)),"Extremo","")))))</f>
        <v>Extremo</v>
      </c>
      <c r="AM9" s="73" t="s">
        <v>241</v>
      </c>
      <c r="AN9" s="74" t="s">
        <v>94</v>
      </c>
      <c r="AO9" s="71">
        <v>15</v>
      </c>
      <c r="AP9" s="71">
        <v>15</v>
      </c>
      <c r="AQ9" s="71">
        <v>15</v>
      </c>
      <c r="AR9" s="71">
        <v>15</v>
      </c>
      <c r="AS9" s="71">
        <v>15</v>
      </c>
      <c r="AT9" s="71">
        <v>15</v>
      </c>
      <c r="AU9" s="71">
        <v>10</v>
      </c>
      <c r="AV9" s="75">
        <f t="shared" ref="AV9:AV23" si="0">SUM(AO9:AU9)</f>
        <v>100</v>
      </c>
      <c r="AW9" s="75" t="s">
        <v>96</v>
      </c>
      <c r="AX9" s="75" t="s">
        <v>96</v>
      </c>
      <c r="AY9" s="75">
        <v>100</v>
      </c>
      <c r="AZ9" s="75">
        <f>AVERAGE(AY9:AY9)</f>
        <v>100</v>
      </c>
      <c r="BA9" s="75" t="s">
        <v>96</v>
      </c>
      <c r="BB9" s="76" t="s">
        <v>97</v>
      </c>
      <c r="BC9" s="76" t="s">
        <v>97</v>
      </c>
      <c r="BD9" s="68" t="s">
        <v>152</v>
      </c>
      <c r="BE9" s="68">
        <v>1</v>
      </c>
      <c r="BF9" s="68" t="s">
        <v>134</v>
      </c>
      <c r="BG9" s="68">
        <v>3</v>
      </c>
      <c r="BH9" s="72" t="str">
        <f>IF(BE9+BG9=0," ",IF(OR(AND(BE9=1,BG9=1),AND(BE9=1,BG9=2),AND(BE9=2,BG9=2),AND(BE9=2,BG9=1),AND(BE9=3,BG9=1)),"Bajo",IF(OR(AND(BE9=1,BG9=3),AND(BE9=2,BG9=3),AND(BE9=3,BG9=2),AND(BE9=4,BG9=1)),"Moderado",IF(OR(AND(BE9=1,BG9=4),AND(BE9=2,BG9=4),AND(BE9=3,BG9=3),AND(BE9=4,BG9=2),AND(BE9=4,BG9=3),AND(BE9=5,BG9=1),AND(BE9=5,BG9=2)),"Alto",IF(OR(AND(BE9=2,BG9=5),AND(BE9=1,BG9=5),AND(BE9=3,BG9=5),AND(BE9=3,BG9=4),AND(BE9=4,BG9=4),AND(BE9=4,BG9=5),AND(BE9=5,BG9=3),AND(BE9=5,BG9=4),AND(BE9=5,BG9=5)),"Extremo","")))))</f>
        <v>Moderado</v>
      </c>
      <c r="BI9" s="77" t="s">
        <v>242</v>
      </c>
      <c r="BJ9" s="78" t="s">
        <v>100</v>
      </c>
      <c r="BK9" s="79">
        <v>45658</v>
      </c>
      <c r="BL9" s="79">
        <v>46022</v>
      </c>
      <c r="BM9" s="80" t="s">
        <v>243</v>
      </c>
      <c r="BN9" s="81" t="s">
        <v>101</v>
      </c>
      <c r="BO9" s="81" t="s">
        <v>102</v>
      </c>
      <c r="BP9" s="82">
        <v>2</v>
      </c>
      <c r="BQ9" s="81" t="s">
        <v>103</v>
      </c>
      <c r="BR9" s="81" t="s">
        <v>244</v>
      </c>
      <c r="BS9" s="83">
        <v>46009</v>
      </c>
      <c r="BT9" s="84" t="s">
        <v>245</v>
      </c>
      <c r="BU9" s="82" t="s">
        <v>246</v>
      </c>
      <c r="BV9" s="82" t="s">
        <v>247</v>
      </c>
      <c r="BW9" s="162" t="s">
        <v>360</v>
      </c>
      <c r="BX9" s="161" t="s">
        <v>398</v>
      </c>
      <c r="BY9" s="350" t="s">
        <v>181</v>
      </c>
      <c r="BZ9" s="168" t="s">
        <v>361</v>
      </c>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row>
    <row r="10" spans="1:707" s="85" customFormat="1" ht="345" x14ac:dyDescent="0.25">
      <c r="A10"/>
      <c r="B10"/>
      <c r="C10" s="365" t="s">
        <v>403</v>
      </c>
      <c r="D10" s="297" t="s">
        <v>189</v>
      </c>
      <c r="E10" s="7" t="s">
        <v>104</v>
      </c>
      <c r="F10" s="237" t="s">
        <v>105</v>
      </c>
      <c r="G10" s="237" t="s">
        <v>106</v>
      </c>
      <c r="H10" s="237" t="s">
        <v>107</v>
      </c>
      <c r="I10" s="299" t="s">
        <v>108</v>
      </c>
      <c r="J10" s="301" t="s">
        <v>190</v>
      </c>
      <c r="K10" s="303" t="s">
        <v>191</v>
      </c>
      <c r="L10" s="305" t="s">
        <v>91</v>
      </c>
      <c r="M10" s="312" t="s">
        <v>192</v>
      </c>
      <c r="N10" s="314" t="s">
        <v>109</v>
      </c>
      <c r="O10" s="316">
        <v>3</v>
      </c>
      <c r="P10" s="310">
        <v>1</v>
      </c>
      <c r="Q10" s="310">
        <v>1</v>
      </c>
      <c r="R10" s="310">
        <v>1</v>
      </c>
      <c r="S10" s="310">
        <v>1</v>
      </c>
      <c r="T10" s="310">
        <v>1</v>
      </c>
      <c r="U10" s="310">
        <v>1</v>
      </c>
      <c r="V10" s="310">
        <v>1</v>
      </c>
      <c r="W10" s="310">
        <v>1</v>
      </c>
      <c r="X10" s="310">
        <v>1</v>
      </c>
      <c r="Y10" s="310">
        <v>1</v>
      </c>
      <c r="Z10" s="310">
        <v>1</v>
      </c>
      <c r="AA10" s="310">
        <v>1</v>
      </c>
      <c r="AB10" s="310">
        <v>1</v>
      </c>
      <c r="AC10" s="310">
        <v>1</v>
      </c>
      <c r="AD10" s="310">
        <v>1</v>
      </c>
      <c r="AE10" s="310">
        <v>0</v>
      </c>
      <c r="AF10" s="310">
        <v>1</v>
      </c>
      <c r="AG10" s="310">
        <v>1</v>
      </c>
      <c r="AH10" s="310">
        <v>0</v>
      </c>
      <c r="AI10" s="320">
        <f t="shared" ref="AI10" si="1">SUM(P10:AH10)</f>
        <v>17</v>
      </c>
      <c r="AJ10" s="318" t="str">
        <f>IF($AI10&lt;6,"3. Moderado",IF($AI10&lt;12,"4. Mayor",IF($AI10&gt;11,"5. Catastrófico")))</f>
        <v>5. Catastrófico</v>
      </c>
      <c r="AK10" s="334">
        <v>5</v>
      </c>
      <c r="AL10" s="331" t="str">
        <f>IF(O10+AK10=0," ",IF(OR(AND(O10=1,AK10=1),AND(O10=1,AK10=2),AND(O10=2,AK10=2),AND(O10=2,AK10=1),AND(O10=3,AK10=1)),"Bajo",IF(OR(AND(O10=1,AK10=3),AND(O10=2,AK10=3),AND(O10=3,AK10=2),AND(O10=4,AK10=1)),"Moderado",IF(OR(AND(O10=1,AK10=4),AND(O10=2,AK10=4),AND(O10=3,AK10=3),AND(O10=4,AK10=2),AND(O10=4,AK10=3),AND(O10=5,AK10=1),AND(O10=5,AK10=2)),"Alto",IF(OR(AND(O10=2,AK10=5),AND(O10=3,AK10=5),AND(O10=3,AK10=4),AND(O10=4,AK10=4),AND(O10=4,AK10=5),AND(O10=5,AK10=3),AND(O10=5,AK10=4),AND(O10=1,AK10=5),AND(O10=5,AK10=5)),"Extremo","")))))</f>
        <v>Extremo</v>
      </c>
      <c r="AM10" s="73" t="s">
        <v>110</v>
      </c>
      <c r="AN10" s="86" t="s">
        <v>94</v>
      </c>
      <c r="AO10" s="87">
        <v>15</v>
      </c>
      <c r="AP10" s="87">
        <v>15</v>
      </c>
      <c r="AQ10" s="87">
        <v>15</v>
      </c>
      <c r="AR10" s="87">
        <v>15</v>
      </c>
      <c r="AS10" s="87">
        <v>15</v>
      </c>
      <c r="AT10" s="87">
        <v>15</v>
      </c>
      <c r="AU10" s="87">
        <v>10</v>
      </c>
      <c r="AV10" s="214">
        <f t="shared" si="0"/>
        <v>100</v>
      </c>
      <c r="AW10" s="214" t="s">
        <v>96</v>
      </c>
      <c r="AX10" s="214" t="s">
        <v>96</v>
      </c>
      <c r="AY10" s="214">
        <v>100</v>
      </c>
      <c r="AZ10" s="337">
        <f>AVERAGE(AY10:AY11)</f>
        <v>100</v>
      </c>
      <c r="BA10" s="337" t="s">
        <v>96</v>
      </c>
      <c r="BB10" s="339" t="s">
        <v>97</v>
      </c>
      <c r="BC10" s="341" t="s">
        <v>97</v>
      </c>
      <c r="BD10" s="314" t="s">
        <v>98</v>
      </c>
      <c r="BE10" s="316">
        <v>2</v>
      </c>
      <c r="BF10" s="316" t="s">
        <v>111</v>
      </c>
      <c r="BG10" s="316">
        <v>3</v>
      </c>
      <c r="BH10" s="331" t="str">
        <f>IF(BE10+BG10=0," ",IF(OR(AND(BE10=1,BG10=1),AND(BE10=1,BG10=2),AND(BE10=2,BG10=2),AND(BE10=2,BG10=1),AND(BE10=3,BG10=1)),"Bajo",IF(OR(AND(BE10=1,BG10=3),AND(BE10=2,BG10=3),AND(BE10=3,BG10=2),AND(BE10=4,BG10=1)),"Moderado",IF(OR(AND(BE10=1,BG10=4),AND(BE10=2,BG10=4),AND(BE10=3,BG10=3),AND(BE10=4,BG10=2),AND(BE10=4,BG10=3),AND(BE10=5,BG10=1),AND(BE10=5,BG10=2)),"Alto",IF(OR(AND(BE10=2,BG10=5),AND(BE10=1,BG10=5),AND(BE10=3,BG10=5),AND(BE10=3,BG10=4),AND(BE10=4,BG10=4),AND(BE10=4,BG10=5),AND(BE10=5,BG10=3),AND(BE10=5,BG10=4),AND(BE10=5,BG10=5)),"Extremo","")))))</f>
        <v>Moderado</v>
      </c>
      <c r="BI10" s="89" t="s">
        <v>112</v>
      </c>
      <c r="BJ10" s="332" t="s">
        <v>100</v>
      </c>
      <c r="BK10" s="79">
        <v>45658</v>
      </c>
      <c r="BL10" s="79">
        <v>46022</v>
      </c>
      <c r="BM10" s="90" t="s">
        <v>113</v>
      </c>
      <c r="BN10" s="90" t="s">
        <v>248</v>
      </c>
      <c r="BO10" s="91" t="s">
        <v>114</v>
      </c>
      <c r="BP10" s="237">
        <v>1</v>
      </c>
      <c r="BQ10" s="91" t="s">
        <v>115</v>
      </c>
      <c r="BR10" s="92" t="s">
        <v>249</v>
      </c>
      <c r="BS10" s="83">
        <v>46009</v>
      </c>
      <c r="BT10" s="237" t="s">
        <v>250</v>
      </c>
      <c r="BU10" s="93" t="s">
        <v>251</v>
      </c>
      <c r="BV10" s="366" t="s">
        <v>252</v>
      </c>
      <c r="BW10" s="160" t="s">
        <v>360</v>
      </c>
      <c r="BX10" s="161" t="s">
        <v>398</v>
      </c>
      <c r="BY10" s="150" t="s">
        <v>399</v>
      </c>
      <c r="BZ10" s="168" t="s">
        <v>361</v>
      </c>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row>
    <row r="11" spans="1:707" s="85" customFormat="1" ht="345.75" thickBot="1" x14ac:dyDescent="0.3">
      <c r="A11"/>
      <c r="B11"/>
      <c r="C11" s="367"/>
      <c r="D11" s="298"/>
      <c r="E11" s="7" t="s">
        <v>116</v>
      </c>
      <c r="F11" s="15" t="s">
        <v>117</v>
      </c>
      <c r="G11" s="16" t="s">
        <v>118</v>
      </c>
      <c r="H11" s="16" t="s">
        <v>87</v>
      </c>
      <c r="I11" s="300"/>
      <c r="J11" s="302"/>
      <c r="K11" s="304"/>
      <c r="L11" s="306"/>
      <c r="M11" s="313"/>
      <c r="N11" s="315"/>
      <c r="O11" s="317"/>
      <c r="P11" s="311"/>
      <c r="Q11" s="311"/>
      <c r="R11" s="311"/>
      <c r="S11" s="311"/>
      <c r="T11" s="311"/>
      <c r="U11" s="311"/>
      <c r="V11" s="311"/>
      <c r="W11" s="311"/>
      <c r="X11" s="311"/>
      <c r="Y11" s="311"/>
      <c r="Z11" s="311"/>
      <c r="AA11" s="311"/>
      <c r="AB11" s="311"/>
      <c r="AC11" s="311"/>
      <c r="AD11" s="311"/>
      <c r="AE11" s="311"/>
      <c r="AF11" s="311"/>
      <c r="AG11" s="311"/>
      <c r="AH11" s="311"/>
      <c r="AI11" s="321"/>
      <c r="AJ11" s="319"/>
      <c r="AK11" s="335"/>
      <c r="AL11" s="336"/>
      <c r="AM11" s="73" t="s">
        <v>119</v>
      </c>
      <c r="AN11" s="86" t="s">
        <v>94</v>
      </c>
      <c r="AO11" s="87">
        <v>15</v>
      </c>
      <c r="AP11" s="87">
        <v>15</v>
      </c>
      <c r="AQ11" s="87">
        <v>15</v>
      </c>
      <c r="AR11" s="87">
        <v>15</v>
      </c>
      <c r="AS11" s="87">
        <v>15</v>
      </c>
      <c r="AT11" s="87">
        <v>15</v>
      </c>
      <c r="AU11" s="94">
        <v>10</v>
      </c>
      <c r="AV11" s="95">
        <f>SUM(AO11:AU11)</f>
        <v>100</v>
      </c>
      <c r="AW11" s="95" t="s">
        <v>96</v>
      </c>
      <c r="AX11" s="95" t="s">
        <v>96</v>
      </c>
      <c r="AY11" s="75">
        <v>100</v>
      </c>
      <c r="AZ11" s="338"/>
      <c r="BA11" s="338"/>
      <c r="BB11" s="340"/>
      <c r="BC11" s="342"/>
      <c r="BD11" s="314"/>
      <c r="BE11" s="316"/>
      <c r="BF11" s="316"/>
      <c r="BG11" s="316"/>
      <c r="BH11" s="331"/>
      <c r="BI11" s="96"/>
      <c r="BJ11" s="333"/>
      <c r="BK11" s="79">
        <v>45658</v>
      </c>
      <c r="BL11" s="79">
        <v>46022</v>
      </c>
      <c r="BM11" s="90" t="s">
        <v>120</v>
      </c>
      <c r="BN11" s="90" t="s">
        <v>121</v>
      </c>
      <c r="BO11" s="91" t="s">
        <v>122</v>
      </c>
      <c r="BP11" s="237">
        <v>1</v>
      </c>
      <c r="BQ11" s="91" t="s">
        <v>122</v>
      </c>
      <c r="BR11" s="92" t="s">
        <v>123</v>
      </c>
      <c r="BS11" s="83">
        <v>46009</v>
      </c>
      <c r="BT11" s="237" t="s">
        <v>253</v>
      </c>
      <c r="BU11" s="237" t="s">
        <v>251</v>
      </c>
      <c r="BV11" s="237" t="s">
        <v>254</v>
      </c>
      <c r="BW11" s="160" t="s">
        <v>360</v>
      </c>
      <c r="BX11" s="161" t="s">
        <v>398</v>
      </c>
      <c r="BY11" s="150" t="s">
        <v>181</v>
      </c>
      <c r="BZ11" s="168" t="s">
        <v>361</v>
      </c>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row>
    <row r="12" spans="1:707" s="85" customFormat="1" ht="345.75" thickBot="1" x14ac:dyDescent="0.3">
      <c r="A12"/>
      <c r="B12"/>
      <c r="C12" s="368" t="s">
        <v>404</v>
      </c>
      <c r="D12" s="17" t="s">
        <v>193</v>
      </c>
      <c r="E12" s="18" t="s">
        <v>194</v>
      </c>
      <c r="F12" s="18" t="s">
        <v>137</v>
      </c>
      <c r="G12" s="18" t="s">
        <v>118</v>
      </c>
      <c r="H12" s="18" t="s">
        <v>138</v>
      </c>
      <c r="I12" s="221" t="s">
        <v>126</v>
      </c>
      <c r="J12" s="223" t="s">
        <v>195</v>
      </c>
      <c r="K12" s="224" t="s">
        <v>196</v>
      </c>
      <c r="L12" s="226" t="s">
        <v>91</v>
      </c>
      <c r="M12" s="229" t="s">
        <v>197</v>
      </c>
      <c r="N12" s="206" t="s">
        <v>109</v>
      </c>
      <c r="O12" s="207">
        <v>4</v>
      </c>
      <c r="P12" s="216">
        <v>1</v>
      </c>
      <c r="Q12" s="216">
        <v>1</v>
      </c>
      <c r="R12" s="216">
        <v>1</v>
      </c>
      <c r="S12" s="216">
        <v>1</v>
      </c>
      <c r="T12" s="216">
        <v>1</v>
      </c>
      <c r="U12" s="216">
        <v>1</v>
      </c>
      <c r="V12" s="216">
        <v>1</v>
      </c>
      <c r="W12" s="216">
        <v>1</v>
      </c>
      <c r="X12" s="216">
        <v>0</v>
      </c>
      <c r="Y12" s="216">
        <v>1</v>
      </c>
      <c r="Z12" s="216">
        <v>1</v>
      </c>
      <c r="AA12" s="216">
        <v>1</v>
      </c>
      <c r="AB12" s="216">
        <v>0</v>
      </c>
      <c r="AC12" s="216">
        <v>0</v>
      </c>
      <c r="AD12" s="216">
        <v>1</v>
      </c>
      <c r="AE12" s="216">
        <v>0</v>
      </c>
      <c r="AF12" s="216">
        <v>1</v>
      </c>
      <c r="AG12" s="216">
        <v>0</v>
      </c>
      <c r="AH12" s="216">
        <v>0</v>
      </c>
      <c r="AI12" s="216">
        <f>SUM(P12:AH12)</f>
        <v>13</v>
      </c>
      <c r="AJ12" s="100" t="s">
        <v>140</v>
      </c>
      <c r="AK12" s="210">
        <v>5</v>
      </c>
      <c r="AL12" s="102" t="str">
        <f t="shared" ref="AL12:AL23" si="2">IF(O12+AK12=0," ",IF(OR(AND(O12=1,AK12=1),AND(O12=1,AK12=2),AND(O12=2,AK12=2),AND(O12=2,AK12=1),AND(O12=3,AK12=1)),"Bajo",IF(OR(AND(O12=1,AK12=3),AND(O12=2,AK12=3),AND(O12=3,AK12=2),AND(O12=4,AK12=1)),"Moderado",IF(OR(AND(O12=1,AK12=4),AND(O12=2,AK12=4),AND(O12=3,AK12=3),AND(O12=4,AK12=2),AND(O12=4,AK12=3),AND(O12=5,AK12=1),AND(O12=5,AK12=2)),"Alto",IF(OR(AND(O12=2,AK12=5),AND(O12=3,AK12=5),AND(O12=3,AK12=4),AND(O12=4,AK12=4),AND(O12=4,AK12=5),AND(O12=5,AK12=3),AND(O12=5,AK12=4),AND(O12=1,AK12=5),AND(O12=5,AK12=5)),"Extremo","")))))</f>
        <v>Extremo</v>
      </c>
      <c r="AM12" s="103" t="s">
        <v>255</v>
      </c>
      <c r="AN12" s="104" t="s">
        <v>94</v>
      </c>
      <c r="AO12" s="210">
        <v>15</v>
      </c>
      <c r="AP12" s="210">
        <v>15</v>
      </c>
      <c r="AQ12" s="210">
        <v>15</v>
      </c>
      <c r="AR12" s="210">
        <v>15</v>
      </c>
      <c r="AS12" s="210">
        <v>15</v>
      </c>
      <c r="AT12" s="210">
        <v>15</v>
      </c>
      <c r="AU12" s="210">
        <v>10</v>
      </c>
      <c r="AV12" s="213">
        <f t="shared" si="0"/>
        <v>100</v>
      </c>
      <c r="AW12" s="213" t="s">
        <v>96</v>
      </c>
      <c r="AX12" s="213" t="s">
        <v>96</v>
      </c>
      <c r="AY12" s="213">
        <v>100</v>
      </c>
      <c r="AZ12" s="213">
        <f>AVERAGE(AY12)</f>
        <v>100</v>
      </c>
      <c r="BA12" s="213" t="s">
        <v>96</v>
      </c>
      <c r="BB12" s="215" t="s">
        <v>97</v>
      </c>
      <c r="BC12" s="107" t="s">
        <v>97</v>
      </c>
      <c r="BD12" s="206" t="s">
        <v>98</v>
      </c>
      <c r="BE12" s="207">
        <v>2</v>
      </c>
      <c r="BF12" s="207" t="s">
        <v>111</v>
      </c>
      <c r="BG12" s="207">
        <v>3</v>
      </c>
      <c r="BH12" s="208" t="str">
        <f t="shared" ref="BH12:BH23" si="3">IF(BE12+BG12=0," ",IF(OR(AND(BE12=1,BG12=1),AND(BE12=1,BG12=2),AND(BE12=2,BG12=2),AND(BE12=2,BG12=1),AND(BE12=3,BG12=1)),"Bajo",IF(OR(AND(BE12=1,BG12=3),AND(BE12=2,BG12=3),AND(BE12=3,BG12=2),AND(BE12=4,BG12=1)),"Moderado",IF(OR(AND(BE12=1,BG12=4),AND(BE12=2,BG12=4),AND(BE12=3,BG12=3),AND(BE12=4,BG12=2),AND(BE12=4,BG12=3),AND(BE12=5,BG12=1),AND(BE12=5,BG12=2)),"Alto",IF(OR(AND(BE12=2,BG12=5),AND(BE12=1,BG12=5),AND(BE12=3,BG12=5),AND(BE12=3,BG12=4),AND(BE12=4,BG12=4),AND(BE12=4,BG12=5),AND(BE12=5,BG12=3),AND(BE12=5,BG12=4),AND(BE12=5,BG12=5)),"Extremo","")))))</f>
        <v>Moderado</v>
      </c>
      <c r="BI12" s="89" t="s">
        <v>256</v>
      </c>
      <c r="BJ12" s="209" t="s">
        <v>100</v>
      </c>
      <c r="BK12" s="79">
        <v>45658</v>
      </c>
      <c r="BL12" s="79">
        <v>46022</v>
      </c>
      <c r="BM12" s="110" t="s">
        <v>257</v>
      </c>
      <c r="BN12" s="111" t="s">
        <v>141</v>
      </c>
      <c r="BO12" s="112" t="s">
        <v>258</v>
      </c>
      <c r="BP12" s="18">
        <v>1</v>
      </c>
      <c r="BQ12" s="112" t="s">
        <v>142</v>
      </c>
      <c r="BR12" s="113" t="s">
        <v>143</v>
      </c>
      <c r="BS12" s="83">
        <v>46009</v>
      </c>
      <c r="BT12" s="114" t="s">
        <v>259</v>
      </c>
      <c r="BU12" s="18" t="s">
        <v>260</v>
      </c>
      <c r="BV12" s="18" t="s">
        <v>261</v>
      </c>
      <c r="BW12" s="160" t="s">
        <v>360</v>
      </c>
      <c r="BX12" s="161" t="s">
        <v>398</v>
      </c>
      <c r="BY12" s="150" t="s">
        <v>181</v>
      </c>
      <c r="BZ12" s="168" t="s">
        <v>361</v>
      </c>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row>
    <row r="13" spans="1:707" s="85" customFormat="1" ht="345.75" thickBot="1" x14ac:dyDescent="0.3">
      <c r="A13"/>
      <c r="B13"/>
      <c r="C13" s="369" t="s">
        <v>405</v>
      </c>
      <c r="D13" s="24" t="s">
        <v>198</v>
      </c>
      <c r="E13" s="25" t="s">
        <v>199</v>
      </c>
      <c r="F13" s="26" t="s">
        <v>105</v>
      </c>
      <c r="G13" s="26" t="s">
        <v>106</v>
      </c>
      <c r="H13" s="26" t="s">
        <v>107</v>
      </c>
      <c r="I13" s="27" t="s">
        <v>133</v>
      </c>
      <c r="J13" s="28" t="s">
        <v>200</v>
      </c>
      <c r="K13" s="29" t="s">
        <v>201</v>
      </c>
      <c r="L13" s="29" t="s">
        <v>91</v>
      </c>
      <c r="M13" s="30" t="s">
        <v>202</v>
      </c>
      <c r="N13" s="115" t="s">
        <v>93</v>
      </c>
      <c r="O13" s="116">
        <v>3</v>
      </c>
      <c r="P13" s="117">
        <v>1</v>
      </c>
      <c r="Q13" s="117">
        <v>1</v>
      </c>
      <c r="R13" s="117">
        <v>1</v>
      </c>
      <c r="S13" s="117">
        <v>1</v>
      </c>
      <c r="T13" s="117">
        <v>1</v>
      </c>
      <c r="U13" s="117">
        <v>1</v>
      </c>
      <c r="V13" s="117">
        <v>1</v>
      </c>
      <c r="W13" s="117">
        <v>1</v>
      </c>
      <c r="X13" s="117">
        <v>1</v>
      </c>
      <c r="Y13" s="117">
        <v>1</v>
      </c>
      <c r="Z13" s="117">
        <v>1</v>
      </c>
      <c r="AA13" s="117">
        <v>1</v>
      </c>
      <c r="AB13" s="117">
        <v>0</v>
      </c>
      <c r="AC13" s="117">
        <v>0</v>
      </c>
      <c r="AD13" s="117">
        <v>1</v>
      </c>
      <c r="AE13" s="117">
        <v>0</v>
      </c>
      <c r="AF13" s="117">
        <v>1</v>
      </c>
      <c r="AG13" s="117">
        <v>0</v>
      </c>
      <c r="AH13" s="117">
        <v>0</v>
      </c>
      <c r="AI13" s="217">
        <f>SUM(P13:AH13)</f>
        <v>14</v>
      </c>
      <c r="AJ13" s="119" t="s">
        <v>140</v>
      </c>
      <c r="AK13" s="120">
        <v>5</v>
      </c>
      <c r="AL13" s="121" t="str">
        <f t="shared" si="2"/>
        <v>Extremo</v>
      </c>
      <c r="AM13" s="1" t="s">
        <v>262</v>
      </c>
      <c r="AN13" s="122" t="s">
        <v>94</v>
      </c>
      <c r="AO13" s="120">
        <v>15</v>
      </c>
      <c r="AP13" s="120">
        <v>15</v>
      </c>
      <c r="AQ13" s="120">
        <v>15</v>
      </c>
      <c r="AR13" s="120">
        <v>15</v>
      </c>
      <c r="AS13" s="120">
        <v>15</v>
      </c>
      <c r="AT13" s="120">
        <v>15</v>
      </c>
      <c r="AU13" s="120">
        <v>10</v>
      </c>
      <c r="AV13" s="123">
        <f t="shared" si="0"/>
        <v>100</v>
      </c>
      <c r="AW13" s="124" t="s">
        <v>96</v>
      </c>
      <c r="AX13" s="124" t="s">
        <v>96</v>
      </c>
      <c r="AY13" s="124">
        <v>100</v>
      </c>
      <c r="AZ13" s="123">
        <f>AVERAGE(AY13)</f>
        <v>100</v>
      </c>
      <c r="BA13" s="124" t="s">
        <v>96</v>
      </c>
      <c r="BB13" s="125" t="s">
        <v>97</v>
      </c>
      <c r="BC13" s="126" t="s">
        <v>97</v>
      </c>
      <c r="BD13" s="115" t="s">
        <v>152</v>
      </c>
      <c r="BE13" s="116">
        <v>1</v>
      </c>
      <c r="BF13" s="116" t="s">
        <v>111</v>
      </c>
      <c r="BG13" s="116">
        <v>3</v>
      </c>
      <c r="BH13" s="212" t="str">
        <f t="shared" si="3"/>
        <v>Moderado</v>
      </c>
      <c r="BI13" s="128" t="s">
        <v>263</v>
      </c>
      <c r="BJ13" s="129" t="s">
        <v>100</v>
      </c>
      <c r="BK13" s="79">
        <v>45658</v>
      </c>
      <c r="BL13" s="79">
        <v>46022</v>
      </c>
      <c r="BM13" s="130" t="s">
        <v>264</v>
      </c>
      <c r="BN13" s="26" t="s">
        <v>168</v>
      </c>
      <c r="BO13" s="26" t="s">
        <v>265</v>
      </c>
      <c r="BP13" s="26">
        <v>4</v>
      </c>
      <c r="BQ13" s="26" t="s">
        <v>266</v>
      </c>
      <c r="BR13" s="26" t="s">
        <v>267</v>
      </c>
      <c r="BS13" s="83">
        <v>46009</v>
      </c>
      <c r="BT13" s="237" t="s">
        <v>268</v>
      </c>
      <c r="BU13" s="26" t="s">
        <v>168</v>
      </c>
      <c r="BV13" s="26" t="s">
        <v>269</v>
      </c>
      <c r="BW13" s="160" t="s">
        <v>360</v>
      </c>
      <c r="BX13" s="161" t="s">
        <v>398</v>
      </c>
      <c r="BY13" s="150" t="s">
        <v>181</v>
      </c>
      <c r="BZ13" s="168" t="s">
        <v>361</v>
      </c>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row>
    <row r="14" spans="1:707" s="85" customFormat="1" ht="345.75" thickBot="1" x14ac:dyDescent="0.3">
      <c r="A14"/>
      <c r="B14"/>
      <c r="C14" s="370" t="s">
        <v>406</v>
      </c>
      <c r="D14" s="220" t="s">
        <v>203</v>
      </c>
      <c r="E14" s="32" t="s">
        <v>157</v>
      </c>
      <c r="F14" s="15" t="s">
        <v>117</v>
      </c>
      <c r="G14" s="15" t="s">
        <v>158</v>
      </c>
      <c r="H14" s="15" t="s">
        <v>87</v>
      </c>
      <c r="I14" s="222" t="s">
        <v>136</v>
      </c>
      <c r="J14" s="34" t="s">
        <v>160</v>
      </c>
      <c r="K14" s="225" t="s">
        <v>161</v>
      </c>
      <c r="L14" s="227" t="s">
        <v>91</v>
      </c>
      <c r="M14" s="230" t="s">
        <v>162</v>
      </c>
      <c r="N14" s="218" t="s">
        <v>93</v>
      </c>
      <c r="O14" s="219">
        <v>3</v>
      </c>
      <c r="P14" s="217">
        <v>1</v>
      </c>
      <c r="Q14" s="217">
        <v>1</v>
      </c>
      <c r="R14" s="217">
        <v>1</v>
      </c>
      <c r="S14" s="217">
        <v>1</v>
      </c>
      <c r="T14" s="217">
        <v>1</v>
      </c>
      <c r="U14" s="217">
        <v>0</v>
      </c>
      <c r="V14" s="217">
        <v>1</v>
      </c>
      <c r="W14" s="217">
        <v>0</v>
      </c>
      <c r="X14" s="217">
        <v>0</v>
      </c>
      <c r="Y14" s="217">
        <v>1</v>
      </c>
      <c r="Z14" s="217">
        <v>1</v>
      </c>
      <c r="AA14" s="217">
        <v>1</v>
      </c>
      <c r="AB14" s="217">
        <v>1</v>
      </c>
      <c r="AC14" s="217">
        <v>0</v>
      </c>
      <c r="AD14" s="217">
        <v>1</v>
      </c>
      <c r="AE14" s="217">
        <v>0</v>
      </c>
      <c r="AF14" s="217">
        <v>1</v>
      </c>
      <c r="AG14" s="217">
        <v>0</v>
      </c>
      <c r="AH14" s="217">
        <v>0</v>
      </c>
      <c r="AI14" s="217">
        <f t="shared" ref="AI14" si="4">SUM(P14:AH14)</f>
        <v>12</v>
      </c>
      <c r="AJ14" s="133" t="str">
        <f t="shared" ref="AJ14:AJ23" si="5">IF($AI14&lt;6,"3. Moderado",IF($AI14&lt;12,"4. Mayor",IF($AI14&gt;11,"5. Catastrófico")))</f>
        <v>5. Catastrófico</v>
      </c>
      <c r="AK14" s="211">
        <v>5</v>
      </c>
      <c r="AL14" s="121" t="str">
        <f t="shared" si="2"/>
        <v>Extremo</v>
      </c>
      <c r="AM14" s="135" t="s">
        <v>163</v>
      </c>
      <c r="AN14" s="136" t="s">
        <v>94</v>
      </c>
      <c r="AO14" s="211">
        <v>15</v>
      </c>
      <c r="AP14" s="211">
        <v>15</v>
      </c>
      <c r="AQ14" s="211">
        <v>15</v>
      </c>
      <c r="AR14" s="211">
        <v>12</v>
      </c>
      <c r="AS14" s="211">
        <v>15</v>
      </c>
      <c r="AT14" s="211">
        <v>15</v>
      </c>
      <c r="AU14" s="211">
        <v>10</v>
      </c>
      <c r="AV14" s="123">
        <f>SUM(AO14:AU14)</f>
        <v>97</v>
      </c>
      <c r="AW14" s="123" t="s">
        <v>96</v>
      </c>
      <c r="AX14" s="123" t="s">
        <v>96</v>
      </c>
      <c r="AY14" s="123">
        <v>100</v>
      </c>
      <c r="AZ14" s="123">
        <f>AVERAGE(AY14:AY14)</f>
        <v>100</v>
      </c>
      <c r="BA14" s="123" t="s">
        <v>96</v>
      </c>
      <c r="BB14" s="137" t="s">
        <v>97</v>
      </c>
      <c r="BC14" s="138" t="s">
        <v>97</v>
      </c>
      <c r="BD14" s="218" t="s">
        <v>152</v>
      </c>
      <c r="BE14" s="219">
        <v>1</v>
      </c>
      <c r="BF14" s="219" t="s">
        <v>111</v>
      </c>
      <c r="BG14" s="219">
        <v>3</v>
      </c>
      <c r="BH14" s="212" t="str">
        <f t="shared" si="3"/>
        <v>Moderado</v>
      </c>
      <c r="BI14" s="96" t="s">
        <v>164</v>
      </c>
      <c r="BJ14" s="96" t="s">
        <v>100</v>
      </c>
      <c r="BK14" s="79">
        <v>45658</v>
      </c>
      <c r="BL14" s="79">
        <v>46022</v>
      </c>
      <c r="BM14" s="139" t="s">
        <v>270</v>
      </c>
      <c r="BN14" s="139" t="s">
        <v>165</v>
      </c>
      <c r="BO14" s="15" t="s">
        <v>166</v>
      </c>
      <c r="BP14" s="15">
        <v>1</v>
      </c>
      <c r="BQ14" s="15" t="s">
        <v>122</v>
      </c>
      <c r="BR14" s="140" t="s">
        <v>167</v>
      </c>
      <c r="BS14" s="83">
        <v>46009</v>
      </c>
      <c r="BT14" s="15" t="s">
        <v>271</v>
      </c>
      <c r="BU14" s="141" t="s">
        <v>272</v>
      </c>
      <c r="BV14" s="142" t="s">
        <v>254</v>
      </c>
      <c r="BW14" s="160" t="s">
        <v>360</v>
      </c>
      <c r="BX14" s="161" t="s">
        <v>398</v>
      </c>
      <c r="BY14" s="150" t="s">
        <v>181</v>
      </c>
      <c r="BZ14" s="168" t="s">
        <v>361</v>
      </c>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row>
    <row r="15" spans="1:707" s="85" customFormat="1" ht="345.75" thickBot="1" x14ac:dyDescent="0.3">
      <c r="A15"/>
      <c r="B15"/>
      <c r="C15" s="370" t="s">
        <v>375</v>
      </c>
      <c r="D15" s="38" t="s">
        <v>204</v>
      </c>
      <c r="E15" s="38" t="s">
        <v>144</v>
      </c>
      <c r="F15" s="15" t="s">
        <v>85</v>
      </c>
      <c r="G15" s="15" t="s">
        <v>118</v>
      </c>
      <c r="H15" s="15" t="s">
        <v>125</v>
      </c>
      <c r="I15" s="222" t="s">
        <v>139</v>
      </c>
      <c r="J15" s="34" t="s">
        <v>146</v>
      </c>
      <c r="K15" s="227" t="s">
        <v>147</v>
      </c>
      <c r="L15" s="227" t="s">
        <v>91</v>
      </c>
      <c r="M15" s="39" t="s">
        <v>148</v>
      </c>
      <c r="N15" s="218" t="s">
        <v>109</v>
      </c>
      <c r="O15" s="219">
        <v>4</v>
      </c>
      <c r="P15" s="217">
        <v>1</v>
      </c>
      <c r="Q15" s="217">
        <v>1</v>
      </c>
      <c r="R15" s="217">
        <v>1</v>
      </c>
      <c r="S15" s="217">
        <v>1</v>
      </c>
      <c r="T15" s="217">
        <v>1</v>
      </c>
      <c r="U15" s="217">
        <v>1</v>
      </c>
      <c r="V15" s="217">
        <v>1</v>
      </c>
      <c r="W15" s="217">
        <v>1</v>
      </c>
      <c r="X15" s="217">
        <v>0</v>
      </c>
      <c r="Y15" s="217">
        <v>1</v>
      </c>
      <c r="Z15" s="217">
        <v>1</v>
      </c>
      <c r="AA15" s="217">
        <v>1</v>
      </c>
      <c r="AB15" s="217">
        <v>1</v>
      </c>
      <c r="AC15" s="217">
        <v>1</v>
      </c>
      <c r="AD15" s="217">
        <v>1</v>
      </c>
      <c r="AE15" s="217">
        <v>0</v>
      </c>
      <c r="AF15" s="217">
        <v>1</v>
      </c>
      <c r="AG15" s="217">
        <v>0</v>
      </c>
      <c r="AH15" s="217">
        <v>0</v>
      </c>
      <c r="AI15" s="217">
        <f>SUM(P15:AH15)</f>
        <v>15</v>
      </c>
      <c r="AJ15" s="133" t="str">
        <f t="shared" si="5"/>
        <v>5. Catastrófico</v>
      </c>
      <c r="AK15" s="211">
        <v>5</v>
      </c>
      <c r="AL15" s="121" t="str">
        <f t="shared" si="2"/>
        <v>Extremo</v>
      </c>
      <c r="AM15" s="135" t="s">
        <v>273</v>
      </c>
      <c r="AN15" s="136" t="s">
        <v>94</v>
      </c>
      <c r="AO15" s="211">
        <v>15</v>
      </c>
      <c r="AP15" s="211">
        <v>12</v>
      </c>
      <c r="AQ15" s="211">
        <v>15</v>
      </c>
      <c r="AR15" s="211">
        <v>15</v>
      </c>
      <c r="AS15" s="211">
        <v>15</v>
      </c>
      <c r="AT15" s="211">
        <v>15</v>
      </c>
      <c r="AU15" s="211">
        <v>10</v>
      </c>
      <c r="AV15" s="123">
        <f t="shared" si="0"/>
        <v>97</v>
      </c>
      <c r="AW15" s="123" t="s">
        <v>96</v>
      </c>
      <c r="AX15" s="123" t="s">
        <v>96</v>
      </c>
      <c r="AY15" s="123">
        <v>100</v>
      </c>
      <c r="AZ15" s="123">
        <f>AVERAGE(AY15:AY15)</f>
        <v>100</v>
      </c>
      <c r="BA15" s="123" t="s">
        <v>96</v>
      </c>
      <c r="BB15" s="137" t="s">
        <v>97</v>
      </c>
      <c r="BC15" s="138" t="s">
        <v>97</v>
      </c>
      <c r="BD15" s="218" t="s">
        <v>98</v>
      </c>
      <c r="BE15" s="219">
        <v>2</v>
      </c>
      <c r="BF15" s="219" t="s">
        <v>111</v>
      </c>
      <c r="BG15" s="219">
        <v>3</v>
      </c>
      <c r="BH15" s="212" t="str">
        <f t="shared" si="3"/>
        <v>Moderado</v>
      </c>
      <c r="BI15" s="96" t="s">
        <v>149</v>
      </c>
      <c r="BJ15" s="96" t="s">
        <v>100</v>
      </c>
      <c r="BK15" s="79">
        <v>45658</v>
      </c>
      <c r="BL15" s="79">
        <v>46022</v>
      </c>
      <c r="BM15" s="43" t="s">
        <v>274</v>
      </c>
      <c r="BN15" s="15" t="s">
        <v>275</v>
      </c>
      <c r="BO15" s="15" t="s">
        <v>132</v>
      </c>
      <c r="BP15" s="15">
        <v>6</v>
      </c>
      <c r="BQ15" s="15" t="s">
        <v>276</v>
      </c>
      <c r="BR15" s="143" t="s">
        <v>277</v>
      </c>
      <c r="BS15" s="83">
        <v>46009</v>
      </c>
      <c r="BT15" s="237" t="s">
        <v>278</v>
      </c>
      <c r="BU15" s="26" t="s">
        <v>279</v>
      </c>
      <c r="BV15" s="26" t="s">
        <v>280</v>
      </c>
      <c r="BW15" s="160" t="s">
        <v>360</v>
      </c>
      <c r="BX15" s="161" t="s">
        <v>398</v>
      </c>
      <c r="BY15" s="150" t="s">
        <v>181</v>
      </c>
      <c r="BZ15" s="168" t="s">
        <v>361</v>
      </c>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row>
    <row r="16" spans="1:707" ht="345.75" thickBot="1" x14ac:dyDescent="0.3">
      <c r="C16" s="370" t="s">
        <v>380</v>
      </c>
      <c r="D16" s="38" t="s">
        <v>205</v>
      </c>
      <c r="E16" s="40" t="s">
        <v>206</v>
      </c>
      <c r="F16" s="15" t="s">
        <v>117</v>
      </c>
      <c r="G16" s="15" t="s">
        <v>118</v>
      </c>
      <c r="H16" s="15" t="s">
        <v>87</v>
      </c>
      <c r="I16" s="222" t="s">
        <v>145</v>
      </c>
      <c r="J16" s="41" t="s">
        <v>169</v>
      </c>
      <c r="K16" s="225" t="s">
        <v>170</v>
      </c>
      <c r="L16" s="225" t="s">
        <v>91</v>
      </c>
      <c r="M16" s="225" t="s">
        <v>207</v>
      </c>
      <c r="N16" s="218" t="s">
        <v>109</v>
      </c>
      <c r="O16" s="219">
        <v>4</v>
      </c>
      <c r="P16" s="217">
        <v>1</v>
      </c>
      <c r="Q16" s="217">
        <v>1</v>
      </c>
      <c r="R16" s="217">
        <v>1</v>
      </c>
      <c r="S16" s="217">
        <v>1</v>
      </c>
      <c r="T16" s="217">
        <v>1</v>
      </c>
      <c r="U16" s="217">
        <v>1</v>
      </c>
      <c r="V16" s="217">
        <v>1</v>
      </c>
      <c r="W16" s="217">
        <v>1</v>
      </c>
      <c r="X16" s="217">
        <v>1</v>
      </c>
      <c r="Y16" s="217">
        <v>1</v>
      </c>
      <c r="Z16" s="217">
        <v>1</v>
      </c>
      <c r="AA16" s="217">
        <v>1</v>
      </c>
      <c r="AB16" s="217">
        <v>1</v>
      </c>
      <c r="AC16" s="217">
        <v>1</v>
      </c>
      <c r="AD16" s="217">
        <v>1</v>
      </c>
      <c r="AE16" s="217">
        <v>0</v>
      </c>
      <c r="AF16" s="217">
        <v>1</v>
      </c>
      <c r="AG16" s="217">
        <v>0</v>
      </c>
      <c r="AH16" s="217">
        <v>0</v>
      </c>
      <c r="AI16" s="217">
        <f>SUM(P16:AH16)</f>
        <v>16</v>
      </c>
      <c r="AJ16" s="133" t="s">
        <v>140</v>
      </c>
      <c r="AK16" s="211">
        <v>5</v>
      </c>
      <c r="AL16" s="121" t="str">
        <f t="shared" si="2"/>
        <v>Extremo</v>
      </c>
      <c r="AM16" s="144" t="s">
        <v>281</v>
      </c>
      <c r="AN16" s="136" t="s">
        <v>94</v>
      </c>
      <c r="AO16" s="211">
        <v>15</v>
      </c>
      <c r="AP16" s="211">
        <v>15</v>
      </c>
      <c r="AQ16" s="211">
        <v>15</v>
      </c>
      <c r="AR16" s="211">
        <v>15</v>
      </c>
      <c r="AS16" s="211">
        <v>15</v>
      </c>
      <c r="AT16" s="211">
        <v>15</v>
      </c>
      <c r="AU16" s="211">
        <v>10</v>
      </c>
      <c r="AV16" s="123">
        <f t="shared" si="0"/>
        <v>100</v>
      </c>
      <c r="AW16" s="123" t="s">
        <v>96</v>
      </c>
      <c r="AX16" s="123" t="s">
        <v>96</v>
      </c>
      <c r="AY16" s="123">
        <v>100</v>
      </c>
      <c r="AZ16" s="123">
        <v>100</v>
      </c>
      <c r="BA16" s="123" t="s">
        <v>96</v>
      </c>
      <c r="BB16" s="137" t="s">
        <v>97</v>
      </c>
      <c r="BC16" s="138" t="s">
        <v>97</v>
      </c>
      <c r="BD16" s="218" t="s">
        <v>98</v>
      </c>
      <c r="BE16" s="219">
        <v>2</v>
      </c>
      <c r="BF16" s="219" t="s">
        <v>111</v>
      </c>
      <c r="BG16" s="219">
        <v>3</v>
      </c>
      <c r="BH16" s="212" t="str">
        <f t="shared" si="3"/>
        <v>Moderado</v>
      </c>
      <c r="BI16" s="96" t="s">
        <v>282</v>
      </c>
      <c r="BJ16" s="96" t="s">
        <v>100</v>
      </c>
      <c r="BK16" s="79">
        <v>45658</v>
      </c>
      <c r="BL16" s="79">
        <v>46022</v>
      </c>
      <c r="BM16" s="15" t="s">
        <v>171</v>
      </c>
      <c r="BN16" s="139" t="s">
        <v>172</v>
      </c>
      <c r="BO16" s="15" t="s">
        <v>173</v>
      </c>
      <c r="BP16" s="15" t="s">
        <v>174</v>
      </c>
      <c r="BQ16" s="15" t="s">
        <v>175</v>
      </c>
      <c r="BR16" s="142" t="s">
        <v>176</v>
      </c>
      <c r="BS16" s="83">
        <v>46009</v>
      </c>
      <c r="BT16" s="43" t="s">
        <v>283</v>
      </c>
      <c r="BU16" s="145" t="s">
        <v>284</v>
      </c>
      <c r="BV16" s="142" t="s">
        <v>285</v>
      </c>
      <c r="BW16" s="160" t="s">
        <v>360</v>
      </c>
      <c r="BX16" s="161" t="s">
        <v>398</v>
      </c>
      <c r="BY16" s="150" t="s">
        <v>181</v>
      </c>
      <c r="BZ16" s="168" t="s">
        <v>361</v>
      </c>
    </row>
    <row r="17" spans="3:78" ht="345.75" thickBot="1" x14ac:dyDescent="0.3">
      <c r="C17" s="370" t="s">
        <v>182</v>
      </c>
      <c r="D17" s="38" t="s">
        <v>208</v>
      </c>
      <c r="E17" s="15" t="s">
        <v>209</v>
      </c>
      <c r="F17" s="15" t="s">
        <v>117</v>
      </c>
      <c r="G17" s="15" t="s">
        <v>118</v>
      </c>
      <c r="H17" s="15" t="s">
        <v>138</v>
      </c>
      <c r="I17" s="222" t="s">
        <v>150</v>
      </c>
      <c r="J17" s="34" t="s">
        <v>210</v>
      </c>
      <c r="K17" s="227" t="s">
        <v>211</v>
      </c>
      <c r="L17" s="227" t="s">
        <v>91</v>
      </c>
      <c r="M17" s="42" t="s">
        <v>212</v>
      </c>
      <c r="N17" s="218" t="s">
        <v>109</v>
      </c>
      <c r="O17" s="219">
        <v>4</v>
      </c>
      <c r="P17" s="217">
        <v>1</v>
      </c>
      <c r="Q17" s="217">
        <v>1</v>
      </c>
      <c r="R17" s="217">
        <v>1</v>
      </c>
      <c r="S17" s="217">
        <v>1</v>
      </c>
      <c r="T17" s="217">
        <v>1</v>
      </c>
      <c r="U17" s="217">
        <v>1</v>
      </c>
      <c r="V17" s="217">
        <v>1</v>
      </c>
      <c r="W17" s="217">
        <v>1</v>
      </c>
      <c r="X17" s="217">
        <v>1</v>
      </c>
      <c r="Y17" s="217">
        <v>1</v>
      </c>
      <c r="Z17" s="217">
        <v>1</v>
      </c>
      <c r="AA17" s="217">
        <v>1</v>
      </c>
      <c r="AB17" s="217">
        <v>1</v>
      </c>
      <c r="AC17" s="217">
        <v>1</v>
      </c>
      <c r="AD17" s="217">
        <v>1</v>
      </c>
      <c r="AE17" s="217">
        <v>0</v>
      </c>
      <c r="AF17" s="217">
        <v>1</v>
      </c>
      <c r="AG17" s="217">
        <v>0</v>
      </c>
      <c r="AH17" s="217">
        <v>0</v>
      </c>
      <c r="AI17" s="217">
        <f t="shared" ref="AI17:AI20" si="6">SUM(P17:AH17)</f>
        <v>16</v>
      </c>
      <c r="AJ17" s="133" t="s">
        <v>140</v>
      </c>
      <c r="AK17" s="211">
        <v>5</v>
      </c>
      <c r="AL17" s="121" t="str">
        <f t="shared" si="2"/>
        <v>Extremo</v>
      </c>
      <c r="AM17" s="135" t="s">
        <v>286</v>
      </c>
      <c r="AN17" s="136" t="s">
        <v>94</v>
      </c>
      <c r="AO17" s="211">
        <v>15</v>
      </c>
      <c r="AP17" s="211">
        <v>15</v>
      </c>
      <c r="AQ17" s="211">
        <v>15</v>
      </c>
      <c r="AR17" s="211">
        <v>15</v>
      </c>
      <c r="AS17" s="211">
        <v>15</v>
      </c>
      <c r="AT17" s="211">
        <v>15</v>
      </c>
      <c r="AU17" s="211">
        <v>10</v>
      </c>
      <c r="AV17" s="123">
        <f t="shared" si="0"/>
        <v>100</v>
      </c>
      <c r="AW17" s="123" t="s">
        <v>96</v>
      </c>
      <c r="AX17" s="123" t="s">
        <v>96</v>
      </c>
      <c r="AY17" s="123">
        <v>100</v>
      </c>
      <c r="AZ17" s="123">
        <v>100</v>
      </c>
      <c r="BA17" s="123" t="s">
        <v>96</v>
      </c>
      <c r="BB17" s="137" t="s">
        <v>97</v>
      </c>
      <c r="BC17" s="138" t="s">
        <v>97</v>
      </c>
      <c r="BD17" s="218" t="s">
        <v>98</v>
      </c>
      <c r="BE17" s="219">
        <v>2</v>
      </c>
      <c r="BF17" s="219" t="s">
        <v>111</v>
      </c>
      <c r="BG17" s="219">
        <v>3</v>
      </c>
      <c r="BH17" s="212" t="str">
        <f t="shared" si="3"/>
        <v>Moderado</v>
      </c>
      <c r="BI17" s="96" t="s">
        <v>287</v>
      </c>
      <c r="BJ17" s="96" t="s">
        <v>135</v>
      </c>
      <c r="BK17" s="79">
        <v>45658</v>
      </c>
      <c r="BL17" s="79">
        <v>46022</v>
      </c>
      <c r="BM17" s="139" t="s">
        <v>288</v>
      </c>
      <c r="BN17" s="15" t="s">
        <v>289</v>
      </c>
      <c r="BO17" s="15" t="s">
        <v>290</v>
      </c>
      <c r="BP17" s="15" t="s">
        <v>291</v>
      </c>
      <c r="BQ17" s="15" t="s">
        <v>292</v>
      </c>
      <c r="BR17" s="142" t="s">
        <v>293</v>
      </c>
      <c r="BS17" s="83">
        <v>46009</v>
      </c>
      <c r="BT17" s="43" t="s">
        <v>294</v>
      </c>
      <c r="BU17" s="15" t="s">
        <v>289</v>
      </c>
      <c r="BV17" s="142" t="s">
        <v>295</v>
      </c>
      <c r="BW17" s="160" t="s">
        <v>360</v>
      </c>
      <c r="BX17" s="161" t="s">
        <v>398</v>
      </c>
      <c r="BY17" s="150" t="s">
        <v>181</v>
      </c>
      <c r="BZ17" s="168" t="s">
        <v>361</v>
      </c>
    </row>
    <row r="18" spans="3:78" ht="345.75" thickBot="1" x14ac:dyDescent="0.3">
      <c r="C18" s="371" t="s">
        <v>376</v>
      </c>
      <c r="D18" s="43" t="s">
        <v>213</v>
      </c>
      <c r="E18" s="15" t="s">
        <v>214</v>
      </c>
      <c r="F18" s="15" t="s">
        <v>105</v>
      </c>
      <c r="G18" s="15" t="s">
        <v>86</v>
      </c>
      <c r="H18" s="15" t="s">
        <v>215</v>
      </c>
      <c r="I18" s="222" t="s">
        <v>151</v>
      </c>
      <c r="J18" s="34" t="s">
        <v>216</v>
      </c>
      <c r="K18" s="225" t="s">
        <v>217</v>
      </c>
      <c r="L18" s="225" t="s">
        <v>91</v>
      </c>
      <c r="M18" s="230" t="s">
        <v>218</v>
      </c>
      <c r="N18" s="218" t="s">
        <v>109</v>
      </c>
      <c r="O18" s="219">
        <v>4</v>
      </c>
      <c r="P18" s="217">
        <v>1</v>
      </c>
      <c r="Q18" s="217">
        <v>1</v>
      </c>
      <c r="R18" s="217">
        <v>1</v>
      </c>
      <c r="S18" s="217">
        <v>1</v>
      </c>
      <c r="T18" s="217">
        <v>1</v>
      </c>
      <c r="U18" s="217">
        <v>1</v>
      </c>
      <c r="V18" s="217">
        <v>1</v>
      </c>
      <c r="W18" s="217">
        <v>1</v>
      </c>
      <c r="X18" s="217">
        <v>1</v>
      </c>
      <c r="Y18" s="217">
        <v>1</v>
      </c>
      <c r="Z18" s="217">
        <v>1</v>
      </c>
      <c r="AA18" s="217">
        <v>1</v>
      </c>
      <c r="AB18" s="217">
        <v>1</v>
      </c>
      <c r="AC18" s="217">
        <v>1</v>
      </c>
      <c r="AD18" s="217">
        <v>1</v>
      </c>
      <c r="AE18" s="217">
        <v>0</v>
      </c>
      <c r="AF18" s="217">
        <v>1</v>
      </c>
      <c r="AG18" s="217">
        <v>0</v>
      </c>
      <c r="AH18" s="217">
        <v>0</v>
      </c>
      <c r="AI18" s="217">
        <f t="shared" si="6"/>
        <v>16</v>
      </c>
      <c r="AJ18" s="133" t="s">
        <v>140</v>
      </c>
      <c r="AK18" s="211">
        <v>5</v>
      </c>
      <c r="AL18" s="121" t="str">
        <f t="shared" si="2"/>
        <v>Extremo</v>
      </c>
      <c r="AM18" s="135" t="s">
        <v>296</v>
      </c>
      <c r="AN18" s="136" t="s">
        <v>94</v>
      </c>
      <c r="AO18" s="211">
        <v>15</v>
      </c>
      <c r="AP18" s="211">
        <v>15</v>
      </c>
      <c r="AQ18" s="211">
        <v>15</v>
      </c>
      <c r="AR18" s="211">
        <v>15</v>
      </c>
      <c r="AS18" s="211">
        <v>15</v>
      </c>
      <c r="AT18" s="211">
        <v>15</v>
      </c>
      <c r="AU18" s="211">
        <v>10</v>
      </c>
      <c r="AV18" s="123">
        <f t="shared" si="0"/>
        <v>100</v>
      </c>
      <c r="AW18" s="123" t="s">
        <v>96</v>
      </c>
      <c r="AX18" s="123" t="s">
        <v>96</v>
      </c>
      <c r="AY18" s="123">
        <v>100</v>
      </c>
      <c r="AZ18" s="123">
        <v>100</v>
      </c>
      <c r="BA18" s="123" t="s">
        <v>96</v>
      </c>
      <c r="BB18" s="137" t="s">
        <v>97</v>
      </c>
      <c r="BC18" s="138" t="s">
        <v>97</v>
      </c>
      <c r="BD18" s="218" t="s">
        <v>98</v>
      </c>
      <c r="BE18" s="219">
        <v>2</v>
      </c>
      <c r="BF18" s="219" t="s">
        <v>111</v>
      </c>
      <c r="BG18" s="219">
        <v>3</v>
      </c>
      <c r="BH18" s="212" t="str">
        <f t="shared" si="3"/>
        <v>Moderado</v>
      </c>
      <c r="BI18" s="96" t="s">
        <v>297</v>
      </c>
      <c r="BJ18" s="96" t="s">
        <v>100</v>
      </c>
      <c r="BK18" s="79">
        <v>45658</v>
      </c>
      <c r="BL18" s="79">
        <v>46022</v>
      </c>
      <c r="BM18" s="15" t="s">
        <v>298</v>
      </c>
      <c r="BN18" s="15" t="s">
        <v>299</v>
      </c>
      <c r="BO18" s="15" t="s">
        <v>300</v>
      </c>
      <c r="BP18" s="15" t="s">
        <v>301</v>
      </c>
      <c r="BQ18" s="15" t="s">
        <v>300</v>
      </c>
      <c r="BR18" s="142" t="s">
        <v>302</v>
      </c>
      <c r="BS18" s="83">
        <v>46009</v>
      </c>
      <c r="BT18" s="237" t="s">
        <v>303</v>
      </c>
      <c r="BU18" s="139" t="s">
        <v>299</v>
      </c>
      <c r="BV18" s="366" t="s">
        <v>300</v>
      </c>
      <c r="BW18" s="160" t="s">
        <v>360</v>
      </c>
      <c r="BX18" s="161" t="s">
        <v>398</v>
      </c>
      <c r="BY18" s="150" t="s">
        <v>181</v>
      </c>
      <c r="BZ18" s="168" t="s">
        <v>361</v>
      </c>
    </row>
    <row r="19" spans="3:78" ht="345.75" thickBot="1" x14ac:dyDescent="0.3">
      <c r="C19" s="372" t="s">
        <v>407</v>
      </c>
      <c r="D19" s="220" t="s">
        <v>219</v>
      </c>
      <c r="E19" s="15" t="s">
        <v>220</v>
      </c>
      <c r="F19" s="15" t="s">
        <v>105</v>
      </c>
      <c r="G19" s="15" t="s">
        <v>118</v>
      </c>
      <c r="H19" s="15" t="s">
        <v>221</v>
      </c>
      <c r="I19" s="222" t="s">
        <v>153</v>
      </c>
      <c r="J19" s="34" t="s">
        <v>222</v>
      </c>
      <c r="K19" s="225" t="s">
        <v>223</v>
      </c>
      <c r="L19" s="227" t="s">
        <v>91</v>
      </c>
      <c r="M19" s="230" t="s">
        <v>224</v>
      </c>
      <c r="N19" s="218" t="s">
        <v>93</v>
      </c>
      <c r="O19" s="219">
        <v>3</v>
      </c>
      <c r="P19" s="217">
        <v>1</v>
      </c>
      <c r="Q19" s="217">
        <v>1</v>
      </c>
      <c r="R19" s="217">
        <v>1</v>
      </c>
      <c r="S19" s="217">
        <v>1</v>
      </c>
      <c r="T19" s="217">
        <v>1</v>
      </c>
      <c r="U19" s="217">
        <v>1</v>
      </c>
      <c r="V19" s="217">
        <v>1</v>
      </c>
      <c r="W19" s="217">
        <v>1</v>
      </c>
      <c r="X19" s="217">
        <v>1</v>
      </c>
      <c r="Y19" s="217">
        <v>1</v>
      </c>
      <c r="Z19" s="217">
        <v>1</v>
      </c>
      <c r="AA19" s="217">
        <v>1</v>
      </c>
      <c r="AB19" s="217">
        <v>1</v>
      </c>
      <c r="AC19" s="217">
        <v>1</v>
      </c>
      <c r="AD19" s="217">
        <v>1</v>
      </c>
      <c r="AE19" s="217">
        <v>0</v>
      </c>
      <c r="AF19" s="217">
        <v>1</v>
      </c>
      <c r="AG19" s="217">
        <v>0</v>
      </c>
      <c r="AH19" s="217">
        <v>0</v>
      </c>
      <c r="AI19" s="217">
        <f t="shared" si="6"/>
        <v>16</v>
      </c>
      <c r="AJ19" s="133" t="s">
        <v>140</v>
      </c>
      <c r="AK19" s="211">
        <v>5</v>
      </c>
      <c r="AL19" s="121" t="str">
        <f t="shared" si="2"/>
        <v>Extremo</v>
      </c>
      <c r="AM19" s="144" t="s">
        <v>304</v>
      </c>
      <c r="AN19" s="136" t="s">
        <v>94</v>
      </c>
      <c r="AO19" s="211">
        <v>15</v>
      </c>
      <c r="AP19" s="211">
        <v>15</v>
      </c>
      <c r="AQ19" s="211">
        <v>15</v>
      </c>
      <c r="AR19" s="211">
        <v>15</v>
      </c>
      <c r="AS19" s="211">
        <v>15</v>
      </c>
      <c r="AT19" s="211">
        <v>15</v>
      </c>
      <c r="AU19" s="211">
        <v>10</v>
      </c>
      <c r="AV19" s="123">
        <f t="shared" si="0"/>
        <v>100</v>
      </c>
      <c r="AW19" s="123" t="s">
        <v>96</v>
      </c>
      <c r="AX19" s="123" t="s">
        <v>96</v>
      </c>
      <c r="AY19" s="123">
        <v>100</v>
      </c>
      <c r="AZ19" s="123">
        <v>100</v>
      </c>
      <c r="BA19" s="123" t="s">
        <v>96</v>
      </c>
      <c r="BB19" s="137" t="s">
        <v>97</v>
      </c>
      <c r="BC19" s="138" t="s">
        <v>97</v>
      </c>
      <c r="BD19" s="218" t="s">
        <v>152</v>
      </c>
      <c r="BE19" s="219">
        <v>1</v>
      </c>
      <c r="BF19" s="219" t="s">
        <v>111</v>
      </c>
      <c r="BG19" s="219">
        <v>3</v>
      </c>
      <c r="BH19" s="212" t="str">
        <f t="shared" si="3"/>
        <v>Moderado</v>
      </c>
      <c r="BI19" s="96" t="s">
        <v>305</v>
      </c>
      <c r="BJ19" s="96" t="s">
        <v>100</v>
      </c>
      <c r="BK19" s="79">
        <v>45658</v>
      </c>
      <c r="BL19" s="79">
        <v>46022</v>
      </c>
      <c r="BM19" s="139" t="s">
        <v>306</v>
      </c>
      <c r="BN19" s="139" t="s">
        <v>307</v>
      </c>
      <c r="BO19" s="15" t="s">
        <v>308</v>
      </c>
      <c r="BP19" s="15">
        <v>2</v>
      </c>
      <c r="BQ19" s="15" t="s">
        <v>309</v>
      </c>
      <c r="BR19" s="142" t="s">
        <v>310</v>
      </c>
      <c r="BS19" s="83">
        <v>46009</v>
      </c>
      <c r="BT19" s="237" t="s">
        <v>311</v>
      </c>
      <c r="BU19" s="15" t="s">
        <v>307</v>
      </c>
      <c r="BV19" s="366" t="s">
        <v>312</v>
      </c>
      <c r="BW19" s="160" t="s">
        <v>360</v>
      </c>
      <c r="BX19" s="161" t="s">
        <v>398</v>
      </c>
      <c r="BY19" s="150" t="s">
        <v>181</v>
      </c>
      <c r="BZ19" s="168" t="s">
        <v>361</v>
      </c>
    </row>
    <row r="20" spans="3:78" ht="345.75" thickBot="1" x14ac:dyDescent="0.3">
      <c r="C20" s="370" t="s">
        <v>378</v>
      </c>
      <c r="D20" s="220" t="s">
        <v>225</v>
      </c>
      <c r="E20" s="220" t="s">
        <v>226</v>
      </c>
      <c r="F20" s="15" t="s">
        <v>117</v>
      </c>
      <c r="G20" s="15" t="s">
        <v>118</v>
      </c>
      <c r="H20" s="15" t="s">
        <v>87</v>
      </c>
      <c r="I20" s="222" t="s">
        <v>154</v>
      </c>
      <c r="J20" s="34" t="s">
        <v>227</v>
      </c>
      <c r="K20" s="225" t="s">
        <v>228</v>
      </c>
      <c r="L20" s="227" t="s">
        <v>91</v>
      </c>
      <c r="M20" s="230" t="s">
        <v>229</v>
      </c>
      <c r="N20" s="218" t="s">
        <v>109</v>
      </c>
      <c r="O20" s="219">
        <v>4</v>
      </c>
      <c r="P20" s="217">
        <v>1</v>
      </c>
      <c r="Q20" s="217">
        <v>1</v>
      </c>
      <c r="R20" s="217">
        <v>1</v>
      </c>
      <c r="S20" s="217">
        <v>1</v>
      </c>
      <c r="T20" s="217">
        <v>1</v>
      </c>
      <c r="U20" s="217">
        <v>1</v>
      </c>
      <c r="V20" s="217">
        <v>1</v>
      </c>
      <c r="W20" s="217">
        <v>1</v>
      </c>
      <c r="X20" s="217">
        <v>1</v>
      </c>
      <c r="Y20" s="217">
        <v>1</v>
      </c>
      <c r="Z20" s="217">
        <v>1</v>
      </c>
      <c r="AA20" s="217">
        <v>1</v>
      </c>
      <c r="AB20" s="217">
        <v>1</v>
      </c>
      <c r="AC20" s="217">
        <v>1</v>
      </c>
      <c r="AD20" s="217">
        <v>1</v>
      </c>
      <c r="AE20" s="217">
        <v>0</v>
      </c>
      <c r="AF20" s="217">
        <v>1</v>
      </c>
      <c r="AG20" s="217">
        <v>0</v>
      </c>
      <c r="AH20" s="217">
        <v>0</v>
      </c>
      <c r="AI20" s="217">
        <f t="shared" si="6"/>
        <v>16</v>
      </c>
      <c r="AJ20" s="133" t="s">
        <v>140</v>
      </c>
      <c r="AK20" s="211">
        <v>5</v>
      </c>
      <c r="AL20" s="121" t="str">
        <f t="shared" si="2"/>
        <v>Extremo</v>
      </c>
      <c r="AM20" s="144" t="s">
        <v>313</v>
      </c>
      <c r="AN20" s="136" t="s">
        <v>94</v>
      </c>
      <c r="AO20" s="211">
        <v>15</v>
      </c>
      <c r="AP20" s="211">
        <v>15</v>
      </c>
      <c r="AQ20" s="211">
        <v>15</v>
      </c>
      <c r="AR20" s="211">
        <v>15</v>
      </c>
      <c r="AS20" s="211">
        <v>15</v>
      </c>
      <c r="AT20" s="211">
        <v>15</v>
      </c>
      <c r="AU20" s="211">
        <v>10</v>
      </c>
      <c r="AV20" s="123">
        <f>SUM(AO20:AU20)</f>
        <v>100</v>
      </c>
      <c r="AW20" s="123" t="s">
        <v>96</v>
      </c>
      <c r="AX20" s="123" t="s">
        <v>96</v>
      </c>
      <c r="AY20" s="123">
        <v>100</v>
      </c>
      <c r="AZ20" s="123">
        <v>100</v>
      </c>
      <c r="BA20" s="123" t="s">
        <v>96</v>
      </c>
      <c r="BB20" s="137" t="s">
        <v>97</v>
      </c>
      <c r="BC20" s="138" t="s">
        <v>97</v>
      </c>
      <c r="BD20" s="218" t="s">
        <v>98</v>
      </c>
      <c r="BE20" s="219">
        <v>2</v>
      </c>
      <c r="BF20" s="219" t="s">
        <v>111</v>
      </c>
      <c r="BG20" s="219">
        <v>3</v>
      </c>
      <c r="BH20" s="212" t="str">
        <f t="shared" si="3"/>
        <v>Moderado</v>
      </c>
      <c r="BI20" s="96" t="s">
        <v>314</v>
      </c>
      <c r="BJ20" s="96" t="s">
        <v>100</v>
      </c>
      <c r="BK20" s="79">
        <v>45658</v>
      </c>
      <c r="BL20" s="79">
        <v>46022</v>
      </c>
      <c r="BM20" s="139" t="s">
        <v>315</v>
      </c>
      <c r="BN20" s="15" t="s">
        <v>316</v>
      </c>
      <c r="BO20" s="15" t="s">
        <v>317</v>
      </c>
      <c r="BP20" s="15">
        <v>1</v>
      </c>
      <c r="BQ20" s="15" t="s">
        <v>317</v>
      </c>
      <c r="BR20" s="15" t="s">
        <v>318</v>
      </c>
      <c r="BS20" s="83">
        <v>46009</v>
      </c>
      <c r="BT20" s="43" t="s">
        <v>319</v>
      </c>
      <c r="BU20" s="139" t="s">
        <v>316</v>
      </c>
      <c r="BV20" s="15" t="s">
        <v>320</v>
      </c>
      <c r="BW20" s="160" t="s">
        <v>360</v>
      </c>
      <c r="BX20" s="161" t="s">
        <v>398</v>
      </c>
      <c r="BY20" s="150" t="s">
        <v>181</v>
      </c>
      <c r="BZ20" s="168" t="s">
        <v>361</v>
      </c>
    </row>
    <row r="21" spans="3:78" ht="345.75" thickBot="1" x14ac:dyDescent="0.3">
      <c r="C21" s="372" t="s">
        <v>408</v>
      </c>
      <c r="D21" s="38" t="s">
        <v>230</v>
      </c>
      <c r="E21" s="44" t="s">
        <v>231</v>
      </c>
      <c r="F21" s="15" t="s">
        <v>117</v>
      </c>
      <c r="G21" s="15" t="s">
        <v>118</v>
      </c>
      <c r="H21" s="15" t="s">
        <v>125</v>
      </c>
      <c r="I21" s="222" t="s">
        <v>155</v>
      </c>
      <c r="J21" s="34" t="s">
        <v>232</v>
      </c>
      <c r="K21" s="45" t="s">
        <v>233</v>
      </c>
      <c r="L21" s="227" t="s">
        <v>91</v>
      </c>
      <c r="M21" s="46" t="s">
        <v>234</v>
      </c>
      <c r="N21" s="218" t="s">
        <v>109</v>
      </c>
      <c r="O21" s="219">
        <v>4</v>
      </c>
      <c r="P21" s="217">
        <v>1</v>
      </c>
      <c r="Q21" s="217">
        <v>1</v>
      </c>
      <c r="R21" s="217">
        <v>1</v>
      </c>
      <c r="S21" s="217">
        <v>1</v>
      </c>
      <c r="T21" s="217">
        <v>1</v>
      </c>
      <c r="U21" s="217">
        <v>1</v>
      </c>
      <c r="V21" s="217">
        <v>1</v>
      </c>
      <c r="W21" s="217">
        <v>1</v>
      </c>
      <c r="X21" s="217">
        <v>0</v>
      </c>
      <c r="Y21" s="217">
        <v>1</v>
      </c>
      <c r="Z21" s="217">
        <v>1</v>
      </c>
      <c r="AA21" s="217">
        <v>1</v>
      </c>
      <c r="AB21" s="217">
        <v>1</v>
      </c>
      <c r="AC21" s="217">
        <v>1</v>
      </c>
      <c r="AD21" s="217">
        <v>1</v>
      </c>
      <c r="AE21" s="217">
        <v>0</v>
      </c>
      <c r="AF21" s="217">
        <v>0</v>
      </c>
      <c r="AG21" s="217">
        <v>1</v>
      </c>
      <c r="AH21" s="217">
        <v>0</v>
      </c>
      <c r="AI21" s="217">
        <f>SUM(P21:AH21)</f>
        <v>15</v>
      </c>
      <c r="AJ21" s="133" t="s">
        <v>140</v>
      </c>
      <c r="AK21" s="211">
        <v>5</v>
      </c>
      <c r="AL21" s="121" t="str">
        <f>IF(O21+AK21=0," ",IF(OR(AND(O21=1,AK21=1),AND(O21=1,AK21=2),AND(O21=2,AK21=2),AND(O21=2,AK21=1),AND(O21=3,AK21=1)),"Bajo",IF(OR(AND(O21=1,AK21=3),AND(O21=2,AK21=3),AND(O21=3,AK21=2),AND(O21=4,AK21=1)),"Moderado",IF(OR(AND(O21=1,AK21=4),AND(O21=2,AK21=4),AND(O21=3,AK21=3),AND(O21=4,AK21=2),AND(O21=4,AK21=3),AND(O21=5,AK21=1),AND(O21=5,AK21=2)),"Alto",IF(OR(AND(O21=2,AK21=5),AND(O21=3,AK21=5),AND(O21=3,AK21=4),AND(O21=4,AK21=4),AND(O21=4,AK21=5),AND(O21=5,AK21=3),AND(O21=5,AK21=4),AND(O21=1,AK21=5),AND(O21=5,AK21=5)),"Extremo","")))))</f>
        <v>Extremo</v>
      </c>
      <c r="AM21" s="135" t="s">
        <v>321</v>
      </c>
      <c r="AN21" s="136" t="s">
        <v>94</v>
      </c>
      <c r="AO21" s="211">
        <v>15</v>
      </c>
      <c r="AP21" s="211">
        <v>15</v>
      </c>
      <c r="AQ21" s="211">
        <v>15</v>
      </c>
      <c r="AR21" s="211">
        <v>15</v>
      </c>
      <c r="AS21" s="211">
        <v>15</v>
      </c>
      <c r="AT21" s="211">
        <v>15</v>
      </c>
      <c r="AU21" s="211">
        <v>10</v>
      </c>
      <c r="AV21" s="123">
        <f>SUM(AO21:AU21)</f>
        <v>100</v>
      </c>
      <c r="AW21" s="123" t="s">
        <v>96</v>
      </c>
      <c r="AX21" s="123" t="s">
        <v>96</v>
      </c>
      <c r="AY21" s="123">
        <v>100</v>
      </c>
      <c r="AZ21" s="123">
        <v>100</v>
      </c>
      <c r="BA21" s="123" t="s">
        <v>96</v>
      </c>
      <c r="BB21" s="137" t="s">
        <v>97</v>
      </c>
      <c r="BC21" s="138" t="s">
        <v>97</v>
      </c>
      <c r="BD21" s="218" t="s">
        <v>98</v>
      </c>
      <c r="BE21" s="219">
        <v>2</v>
      </c>
      <c r="BF21" s="219" t="s">
        <v>111</v>
      </c>
      <c r="BG21" s="219">
        <v>3</v>
      </c>
      <c r="BH21" s="212" t="str">
        <f t="shared" si="3"/>
        <v>Moderado</v>
      </c>
      <c r="BI21" s="96" t="s">
        <v>322</v>
      </c>
      <c r="BJ21" s="96" t="s">
        <v>100</v>
      </c>
      <c r="BK21" s="79">
        <v>45658</v>
      </c>
      <c r="BL21" s="79">
        <v>46022</v>
      </c>
      <c r="BM21" s="15" t="s">
        <v>323</v>
      </c>
      <c r="BN21" s="141" t="s">
        <v>324</v>
      </c>
      <c r="BO21" s="15" t="s">
        <v>325</v>
      </c>
      <c r="BP21" s="15" t="s">
        <v>326</v>
      </c>
      <c r="BQ21" s="15" t="s">
        <v>132</v>
      </c>
      <c r="BR21" s="15" t="s">
        <v>327</v>
      </c>
      <c r="BS21" s="83">
        <v>46009</v>
      </c>
      <c r="BT21" s="15" t="s">
        <v>328</v>
      </c>
      <c r="BU21" s="141" t="s">
        <v>324</v>
      </c>
      <c r="BV21" s="142" t="s">
        <v>329</v>
      </c>
      <c r="BW21" s="160" t="s">
        <v>360</v>
      </c>
      <c r="BX21" s="161" t="s">
        <v>398</v>
      </c>
      <c r="BY21" s="150" t="s">
        <v>181</v>
      </c>
      <c r="BZ21" s="168" t="s">
        <v>361</v>
      </c>
    </row>
    <row r="22" spans="3:78" ht="345.75" thickBot="1" x14ac:dyDescent="0.3">
      <c r="C22" s="372" t="s">
        <v>409</v>
      </c>
      <c r="D22" s="38" t="s">
        <v>235</v>
      </c>
      <c r="E22" s="44" t="s">
        <v>236</v>
      </c>
      <c r="F22" s="15" t="s">
        <v>117</v>
      </c>
      <c r="G22" s="15" t="s">
        <v>118</v>
      </c>
      <c r="H22" s="15" t="s">
        <v>125</v>
      </c>
      <c r="I22" s="222" t="s">
        <v>156</v>
      </c>
      <c r="J22" s="34" t="s">
        <v>237</v>
      </c>
      <c r="K22" s="227" t="s">
        <v>238</v>
      </c>
      <c r="L22" s="227" t="s">
        <v>91</v>
      </c>
      <c r="M22" s="227" t="s">
        <v>234</v>
      </c>
      <c r="N22" s="218" t="s">
        <v>109</v>
      </c>
      <c r="O22" s="219">
        <v>4</v>
      </c>
      <c r="P22" s="217">
        <v>1</v>
      </c>
      <c r="Q22" s="217">
        <v>1</v>
      </c>
      <c r="R22" s="217">
        <v>1</v>
      </c>
      <c r="S22" s="217">
        <v>1</v>
      </c>
      <c r="T22" s="217">
        <v>1</v>
      </c>
      <c r="U22" s="217">
        <v>1</v>
      </c>
      <c r="V22" s="217">
        <v>1</v>
      </c>
      <c r="W22" s="217">
        <v>1</v>
      </c>
      <c r="X22" s="217">
        <v>1</v>
      </c>
      <c r="Y22" s="217">
        <v>1</v>
      </c>
      <c r="Z22" s="217">
        <v>1</v>
      </c>
      <c r="AA22" s="217">
        <v>1</v>
      </c>
      <c r="AB22" s="217">
        <v>1</v>
      </c>
      <c r="AC22" s="217">
        <v>1</v>
      </c>
      <c r="AD22" s="217">
        <v>1</v>
      </c>
      <c r="AE22" s="217">
        <v>0</v>
      </c>
      <c r="AF22" s="217">
        <v>0</v>
      </c>
      <c r="AG22" s="217">
        <v>1</v>
      </c>
      <c r="AH22" s="217">
        <v>0</v>
      </c>
      <c r="AI22" s="217">
        <f>SUM(P22:AH22)</f>
        <v>16</v>
      </c>
      <c r="AJ22" s="133" t="s">
        <v>140</v>
      </c>
      <c r="AK22" s="211">
        <v>5</v>
      </c>
      <c r="AL22" s="121" t="str">
        <f>IF(O22+AK22=0," ",IF(OR(AND(O22=1,AK22=1),AND(O22=1,AK22=2),AND(O22=2,AK22=2),AND(O22=2,AK22=1),AND(O22=3,AK22=1)),"Bajo",IF(OR(AND(O22=1,AK22=3),AND(O22=2,AK22=3),AND(O22=3,AK22=2),AND(O22=4,AK22=1)),"Moderado",IF(OR(AND(O22=1,AK22=4),AND(O22=2,AK22=4),AND(O22=3,AK22=3),AND(O22=4,AK22=2),AND(O22=4,AK22=3),AND(O22=5,AK22=1),AND(O22=5,AK22=2)),"Alto",IF(OR(AND(O22=2,AK22=5),AND(O22=3,AK22=5),AND(O22=3,AK22=4),AND(O22=4,AK22=4),AND(O22=4,AK22=5),AND(O22=5,AK22=3),AND(O22=5,AK22=4),AND(O22=1,AK22=5),AND(O22=5,AK22=5)),"Extremo","")))))</f>
        <v>Extremo</v>
      </c>
      <c r="AM22" s="135" t="s">
        <v>330</v>
      </c>
      <c r="AN22" s="136" t="s">
        <v>94</v>
      </c>
      <c r="AO22" s="211">
        <v>15</v>
      </c>
      <c r="AP22" s="211">
        <v>15</v>
      </c>
      <c r="AQ22" s="211">
        <v>15</v>
      </c>
      <c r="AR22" s="211">
        <v>15</v>
      </c>
      <c r="AS22" s="211">
        <v>15</v>
      </c>
      <c r="AT22" s="211">
        <v>15</v>
      </c>
      <c r="AU22" s="211">
        <v>10</v>
      </c>
      <c r="AV22" s="123">
        <f>SUM(AO22:AU22)</f>
        <v>100</v>
      </c>
      <c r="AW22" s="123" t="s">
        <v>96</v>
      </c>
      <c r="AX22" s="123" t="s">
        <v>96</v>
      </c>
      <c r="AY22" s="123">
        <v>100</v>
      </c>
      <c r="AZ22" s="123">
        <v>100</v>
      </c>
      <c r="BA22" s="123" t="s">
        <v>96</v>
      </c>
      <c r="BB22" s="137" t="s">
        <v>97</v>
      </c>
      <c r="BC22" s="138" t="s">
        <v>97</v>
      </c>
      <c r="BD22" s="218" t="s">
        <v>98</v>
      </c>
      <c r="BE22" s="219">
        <v>2</v>
      </c>
      <c r="BF22" s="219" t="s">
        <v>111</v>
      </c>
      <c r="BG22" s="219">
        <v>3</v>
      </c>
      <c r="BH22" s="212" t="str">
        <f t="shared" si="3"/>
        <v>Moderado</v>
      </c>
      <c r="BI22" s="96" t="s">
        <v>331</v>
      </c>
      <c r="BJ22" s="96" t="s">
        <v>100</v>
      </c>
      <c r="BK22" s="79">
        <v>45658</v>
      </c>
      <c r="BL22" s="79">
        <v>46022</v>
      </c>
      <c r="BM22" s="43" t="s">
        <v>332</v>
      </c>
      <c r="BN22" s="15" t="s">
        <v>333</v>
      </c>
      <c r="BO22" s="15" t="s">
        <v>334</v>
      </c>
      <c r="BP22" s="15" t="s">
        <v>335</v>
      </c>
      <c r="BQ22" s="15" t="s">
        <v>336</v>
      </c>
      <c r="BR22" s="140" t="s">
        <v>337</v>
      </c>
      <c r="BS22" s="83">
        <v>46009</v>
      </c>
      <c r="BT22" s="43" t="s">
        <v>338</v>
      </c>
      <c r="BU22" s="141" t="s">
        <v>333</v>
      </c>
      <c r="BV22" s="142" t="s">
        <v>339</v>
      </c>
      <c r="BW22" s="160" t="s">
        <v>360</v>
      </c>
      <c r="BX22" s="161" t="s">
        <v>398</v>
      </c>
      <c r="BY22" s="150" t="s">
        <v>181</v>
      </c>
      <c r="BZ22" s="168" t="s">
        <v>361</v>
      </c>
    </row>
    <row r="23" spans="3:78" ht="345.75" thickBot="1" x14ac:dyDescent="0.3">
      <c r="C23" s="372" t="s">
        <v>371</v>
      </c>
      <c r="D23" s="220" t="s">
        <v>239</v>
      </c>
      <c r="E23" s="38" t="s">
        <v>124</v>
      </c>
      <c r="F23" s="15" t="s">
        <v>117</v>
      </c>
      <c r="G23" s="15" t="s">
        <v>118</v>
      </c>
      <c r="H23" s="15" t="s">
        <v>125</v>
      </c>
      <c r="I23" s="222" t="s">
        <v>159</v>
      </c>
      <c r="J23" s="34" t="s">
        <v>127</v>
      </c>
      <c r="K23" s="225" t="s">
        <v>128</v>
      </c>
      <c r="L23" s="227" t="s">
        <v>91</v>
      </c>
      <c r="M23" s="225" t="s">
        <v>129</v>
      </c>
      <c r="N23" s="218" t="s">
        <v>109</v>
      </c>
      <c r="O23" s="219">
        <v>4</v>
      </c>
      <c r="P23" s="217">
        <v>1</v>
      </c>
      <c r="Q23" s="217">
        <v>1</v>
      </c>
      <c r="R23" s="217">
        <v>1</v>
      </c>
      <c r="S23" s="217">
        <v>1</v>
      </c>
      <c r="T23" s="217">
        <v>1</v>
      </c>
      <c r="U23" s="217">
        <v>1</v>
      </c>
      <c r="V23" s="217">
        <v>1</v>
      </c>
      <c r="W23" s="217">
        <v>1</v>
      </c>
      <c r="X23" s="217">
        <v>1</v>
      </c>
      <c r="Y23" s="217">
        <v>1</v>
      </c>
      <c r="Z23" s="217">
        <v>1</v>
      </c>
      <c r="AA23" s="217">
        <v>1</v>
      </c>
      <c r="AB23" s="217">
        <v>1</v>
      </c>
      <c r="AC23" s="217">
        <v>1</v>
      </c>
      <c r="AD23" s="217">
        <v>1</v>
      </c>
      <c r="AE23" s="217">
        <v>0</v>
      </c>
      <c r="AF23" s="217">
        <v>1</v>
      </c>
      <c r="AG23" s="217">
        <v>1</v>
      </c>
      <c r="AH23" s="217">
        <v>0</v>
      </c>
      <c r="AI23" s="217">
        <f>SUM(P23:AH23)</f>
        <v>17</v>
      </c>
      <c r="AJ23" s="133" t="str">
        <f t="shared" si="5"/>
        <v>5. Catastrófico</v>
      </c>
      <c r="AK23" s="211">
        <v>5</v>
      </c>
      <c r="AL23" s="121" t="str">
        <f t="shared" si="2"/>
        <v>Extremo</v>
      </c>
      <c r="AM23" s="135" t="s">
        <v>340</v>
      </c>
      <c r="AN23" s="136" t="s">
        <v>94</v>
      </c>
      <c r="AO23" s="211">
        <v>15</v>
      </c>
      <c r="AP23" s="211">
        <v>15</v>
      </c>
      <c r="AQ23" s="211">
        <v>15</v>
      </c>
      <c r="AR23" s="211">
        <v>15</v>
      </c>
      <c r="AS23" s="211">
        <v>15</v>
      </c>
      <c r="AT23" s="211">
        <v>15</v>
      </c>
      <c r="AU23" s="211">
        <v>10</v>
      </c>
      <c r="AV23" s="123">
        <f t="shared" si="0"/>
        <v>100</v>
      </c>
      <c r="AW23" s="123" t="s">
        <v>96</v>
      </c>
      <c r="AX23" s="123" t="s">
        <v>96</v>
      </c>
      <c r="AY23" s="123">
        <v>100</v>
      </c>
      <c r="AZ23" s="123">
        <f>AVERAGE(AY23:AY23)</f>
        <v>100</v>
      </c>
      <c r="BA23" s="123" t="s">
        <v>96</v>
      </c>
      <c r="BB23" s="137" t="s">
        <v>97</v>
      </c>
      <c r="BC23" s="138" t="s">
        <v>97</v>
      </c>
      <c r="BD23" s="218" t="s">
        <v>98</v>
      </c>
      <c r="BE23" s="219">
        <v>2</v>
      </c>
      <c r="BF23" s="219" t="s">
        <v>111</v>
      </c>
      <c r="BG23" s="219">
        <v>3</v>
      </c>
      <c r="BH23" s="212" t="str">
        <f t="shared" si="3"/>
        <v>Moderado</v>
      </c>
      <c r="BI23" s="96" t="s">
        <v>341</v>
      </c>
      <c r="BJ23" s="96" t="s">
        <v>100</v>
      </c>
      <c r="BK23" s="79">
        <v>45658</v>
      </c>
      <c r="BL23" s="79">
        <v>46022</v>
      </c>
      <c r="BM23" s="139" t="s">
        <v>130</v>
      </c>
      <c r="BN23" s="139" t="s">
        <v>131</v>
      </c>
      <c r="BO23" s="15" t="s">
        <v>132</v>
      </c>
      <c r="BP23" s="15" t="s">
        <v>342</v>
      </c>
      <c r="BQ23" s="15" t="s">
        <v>132</v>
      </c>
      <c r="BR23" s="140" t="s">
        <v>343</v>
      </c>
      <c r="BS23" s="83">
        <v>46009</v>
      </c>
      <c r="BT23" s="146" t="s">
        <v>344</v>
      </c>
      <c r="BU23" s="147" t="s">
        <v>345</v>
      </c>
      <c r="BV23" s="373" t="s">
        <v>346</v>
      </c>
      <c r="BW23" s="160" t="s">
        <v>360</v>
      </c>
      <c r="BX23" s="161" t="s">
        <v>398</v>
      </c>
      <c r="BY23" s="150" t="s">
        <v>181</v>
      </c>
      <c r="BZ23" s="168" t="s">
        <v>361</v>
      </c>
    </row>
  </sheetData>
  <mergeCells count="81">
    <mergeCell ref="BE10:BE11"/>
    <mergeCell ref="BF10:BF11"/>
    <mergeCell ref="BG10:BG11"/>
    <mergeCell ref="BH10:BH11"/>
    <mergeCell ref="BJ10:BJ11"/>
    <mergeCell ref="AL10:AL11"/>
    <mergeCell ref="AZ10:AZ11"/>
    <mergeCell ref="BA10:BA11"/>
    <mergeCell ref="BB10:BB11"/>
    <mergeCell ref="BC10:BC11"/>
    <mergeCell ref="BD10:BD11"/>
    <mergeCell ref="AF10:AF11"/>
    <mergeCell ref="AG10:AG11"/>
    <mergeCell ref="AH10:AH11"/>
    <mergeCell ref="AI10:AI11"/>
    <mergeCell ref="AJ10:AJ11"/>
    <mergeCell ref="AK10:AK11"/>
    <mergeCell ref="Z10:Z11"/>
    <mergeCell ref="AA10:AA11"/>
    <mergeCell ref="AB10:AB11"/>
    <mergeCell ref="AC10:AC11"/>
    <mergeCell ref="AD10:AD11"/>
    <mergeCell ref="AE10:AE11"/>
    <mergeCell ref="T10:T11"/>
    <mergeCell ref="U10:U11"/>
    <mergeCell ref="V10:V11"/>
    <mergeCell ref="W10:W11"/>
    <mergeCell ref="X10:X11"/>
    <mergeCell ref="Y10:Y11"/>
    <mergeCell ref="N10:N11"/>
    <mergeCell ref="O10:O11"/>
    <mergeCell ref="P10:P11"/>
    <mergeCell ref="Q10:Q11"/>
    <mergeCell ref="R10:R11"/>
    <mergeCell ref="S10:S11"/>
    <mergeCell ref="BS7:BV7"/>
    <mergeCell ref="BW7:BX7"/>
    <mergeCell ref="BY7:BZ7"/>
    <mergeCell ref="C10:C11"/>
    <mergeCell ref="D10:D11"/>
    <mergeCell ref="I10:I11"/>
    <mergeCell ref="J10:J11"/>
    <mergeCell ref="K10:K11"/>
    <mergeCell ref="L10:L11"/>
    <mergeCell ref="M10:M11"/>
    <mergeCell ref="AY7:AY8"/>
    <mergeCell ref="AZ7:AZ8"/>
    <mergeCell ref="BA7:BA8"/>
    <mergeCell ref="BB7:BC7"/>
    <mergeCell ref="BD7:BH7"/>
    <mergeCell ref="BK7:BR7"/>
    <mergeCell ref="AM6:BH6"/>
    <mergeCell ref="F7:F8"/>
    <mergeCell ref="G7:G8"/>
    <mergeCell ref="H7:H8"/>
    <mergeCell ref="N7:AL7"/>
    <mergeCell ref="AM7:AM8"/>
    <mergeCell ref="AN7:AN8"/>
    <mergeCell ref="AV7:AV8"/>
    <mergeCell ref="AW7:AW8"/>
    <mergeCell ref="AX7:AX8"/>
    <mergeCell ref="BW5:BZ6"/>
    <mergeCell ref="C6:C8"/>
    <mergeCell ref="D6:D8"/>
    <mergeCell ref="E6:E8"/>
    <mergeCell ref="F6:H6"/>
    <mergeCell ref="I6:I8"/>
    <mergeCell ref="J6:J8"/>
    <mergeCell ref="K6:K8"/>
    <mergeCell ref="L6:L8"/>
    <mergeCell ref="M6:M8"/>
    <mergeCell ref="BU1:BV1"/>
    <mergeCell ref="BU2:BU3"/>
    <mergeCell ref="BV2:BV3"/>
    <mergeCell ref="BU4:BV4"/>
    <mergeCell ref="C5:M5"/>
    <mergeCell ref="N5:BH5"/>
    <mergeCell ref="BI5:BI8"/>
    <mergeCell ref="BJ5:BJ8"/>
    <mergeCell ref="BK5:BV6"/>
    <mergeCell ref="N6:AL6"/>
  </mergeCells>
  <conditionalFormatting sqref="AL9">
    <cfRule type="colorScale" priority="33">
      <colorScale>
        <cfvo type="min"/>
        <cfvo type="percentile" val="50"/>
        <cfvo type="max"/>
        <color rgb="FF5A8AC6"/>
        <color rgb="FFFFEB84"/>
        <color rgb="FFF8696B"/>
      </colorScale>
    </cfRule>
  </conditionalFormatting>
  <conditionalFormatting sqref="AL9:AL23">
    <cfRule type="containsBlanks" dxfId="17" priority="3">
      <formula>LEN(TRIM(AL9))=0</formula>
    </cfRule>
    <cfRule type="containsText" dxfId="16" priority="4" operator="containsText" text="alto">
      <formula>NOT(ISERROR(SEARCH("alto",AL9)))</formula>
    </cfRule>
    <cfRule type="containsText" dxfId="15" priority="5" operator="containsText" text="Extremo">
      <formula>NOT(ISERROR(SEARCH("Extremo",AL9)))</formula>
    </cfRule>
    <cfRule type="containsText" dxfId="14" priority="6" operator="containsText" text="Bajo">
      <formula>NOT(ISERROR(SEARCH("Bajo",AL9)))</formula>
    </cfRule>
    <cfRule type="containsText" dxfId="13" priority="7" operator="containsText" text="Moderado">
      <formula>NOT(ISERROR(SEARCH("Moderado",AL9)))</formula>
    </cfRule>
    <cfRule type="containsText" dxfId="12" priority="8" operator="containsText" text="Alto">
      <formula>NOT(ISERROR(SEARCH("Alto",AL9)))</formula>
    </cfRule>
    <cfRule type="containsText" dxfId="11" priority="9" operator="containsText" text="Extremo">
      <formula>NOT(ISERROR(SEARCH("Extremo",AL9)))</formula>
    </cfRule>
  </conditionalFormatting>
  <conditionalFormatting sqref="AL10:AL11">
    <cfRule type="colorScale" priority="31">
      <colorScale>
        <cfvo type="min"/>
        <cfvo type="percentile" val="50"/>
        <cfvo type="max"/>
        <color rgb="FF5A8AC6"/>
        <color rgb="FFFFEB84"/>
        <color rgb="FFF8696B"/>
      </colorScale>
    </cfRule>
  </conditionalFormatting>
  <conditionalFormatting sqref="AL12">
    <cfRule type="colorScale" priority="28">
      <colorScale>
        <cfvo type="min"/>
        <cfvo type="percentile" val="50"/>
        <cfvo type="max"/>
        <color rgb="FF5A8AC6"/>
        <color rgb="FFFFEB84"/>
        <color rgb="FFF8696B"/>
      </colorScale>
    </cfRule>
  </conditionalFormatting>
  <conditionalFormatting sqref="AL13">
    <cfRule type="colorScale" priority="26">
      <colorScale>
        <cfvo type="min"/>
        <cfvo type="percentile" val="50"/>
        <cfvo type="max"/>
        <color rgb="FF5A8AC6"/>
        <color rgb="FFFFEB84"/>
        <color rgb="FFF8696B"/>
      </colorScale>
    </cfRule>
  </conditionalFormatting>
  <conditionalFormatting sqref="AL14">
    <cfRule type="colorScale" priority="30">
      <colorScale>
        <cfvo type="min"/>
        <cfvo type="percentile" val="50"/>
        <cfvo type="max"/>
        <color rgb="FF5A8AC6"/>
        <color rgb="FFFFEB84"/>
        <color rgb="FFF8696B"/>
      </colorScale>
    </cfRule>
  </conditionalFormatting>
  <conditionalFormatting sqref="AL15">
    <cfRule type="colorScale" priority="24">
      <colorScale>
        <cfvo type="min"/>
        <cfvo type="percentile" val="50"/>
        <cfvo type="max"/>
        <color rgb="FF5A8AC6"/>
        <color rgb="FFFFEB84"/>
        <color rgb="FFF8696B"/>
      </colorScale>
    </cfRule>
  </conditionalFormatting>
  <conditionalFormatting sqref="AL16:AL22">
    <cfRule type="colorScale" priority="10">
      <colorScale>
        <cfvo type="min"/>
        <cfvo type="percentile" val="50"/>
        <cfvo type="max"/>
        <color rgb="FF5A8AC6"/>
        <color rgb="FFFFEB84"/>
        <color rgb="FFF8696B"/>
      </colorScale>
    </cfRule>
  </conditionalFormatting>
  <conditionalFormatting sqref="AL21:AL22">
    <cfRule type="colorScale" priority="1">
      <colorScale>
        <cfvo type="min"/>
        <cfvo type="percentile" val="50"/>
        <cfvo type="max"/>
        <color rgb="FF5A8AC6"/>
        <color rgb="FFFFEB84"/>
        <color rgb="FFF8696B"/>
      </colorScale>
    </cfRule>
  </conditionalFormatting>
  <conditionalFormatting sqref="AL23">
    <cfRule type="colorScale" priority="22">
      <colorScale>
        <cfvo type="min"/>
        <cfvo type="percentile" val="50"/>
        <cfvo type="max"/>
        <color rgb="FF5A8AC6"/>
        <color rgb="FFFFEB84"/>
        <color rgb="FFF8696B"/>
      </colorScale>
    </cfRule>
  </conditionalFormatting>
  <conditionalFormatting sqref="BH9">
    <cfRule type="colorScale" priority="34">
      <colorScale>
        <cfvo type="min"/>
        <cfvo type="percentile" val="50"/>
        <cfvo type="max"/>
        <color rgb="FF5A8AC6"/>
        <color rgb="FFFFEB84"/>
        <color rgb="FFF8696B"/>
      </colorScale>
    </cfRule>
  </conditionalFormatting>
  <conditionalFormatting sqref="BH9:BH23">
    <cfRule type="containsText" dxfId="10" priority="2" operator="containsText" text="alto">
      <formula>NOT(ISERROR(SEARCH("alto",BH9)))</formula>
    </cfRule>
    <cfRule type="containsText" dxfId="9" priority="12" operator="containsText" text="Extremo">
      <formula>NOT(ISERROR(SEARCH("Extremo",BH9)))</formula>
    </cfRule>
    <cfRule type="containsText" dxfId="8" priority="13" operator="containsText" text="Bajo">
      <formula>NOT(ISERROR(SEARCH("Bajo",BH9)))</formula>
    </cfRule>
    <cfRule type="containsText" dxfId="7" priority="14" operator="containsText" text="Moderado">
      <formula>NOT(ISERROR(SEARCH("Moderado",BH9)))</formula>
    </cfRule>
    <cfRule type="containsText" dxfId="6" priority="15" operator="containsText" text="Alto">
      <formula>NOT(ISERROR(SEARCH("Alto",BH9)))</formula>
    </cfRule>
    <cfRule type="containsText" dxfId="5" priority="16" operator="containsText" text="Extremo">
      <formula>NOT(ISERROR(SEARCH("Extremo",BH9)))</formula>
    </cfRule>
  </conditionalFormatting>
  <conditionalFormatting sqref="BH10:BH11">
    <cfRule type="colorScale" priority="32">
      <colorScale>
        <cfvo type="min"/>
        <cfvo type="percentile" val="50"/>
        <cfvo type="max"/>
        <color rgb="FF5A8AC6"/>
        <color rgb="FFFFEB84"/>
        <color rgb="FFF8696B"/>
      </colorScale>
    </cfRule>
  </conditionalFormatting>
  <conditionalFormatting sqref="BH12">
    <cfRule type="colorScale" priority="27">
      <colorScale>
        <cfvo type="min"/>
        <cfvo type="percentile" val="50"/>
        <cfvo type="max"/>
        <color rgb="FF5A8AC6"/>
        <color rgb="FFFFEB84"/>
        <color rgb="FFF8696B"/>
      </colorScale>
    </cfRule>
  </conditionalFormatting>
  <conditionalFormatting sqref="BH13">
    <cfRule type="colorScale" priority="25">
      <colorScale>
        <cfvo type="min"/>
        <cfvo type="percentile" val="50"/>
        <cfvo type="max"/>
        <color rgb="FF5A8AC6"/>
        <color rgb="FFFFEB84"/>
        <color rgb="FFF8696B"/>
      </colorScale>
    </cfRule>
  </conditionalFormatting>
  <conditionalFormatting sqref="BH14">
    <cfRule type="colorScale" priority="29">
      <colorScale>
        <cfvo type="min"/>
        <cfvo type="percentile" val="50"/>
        <cfvo type="max"/>
        <color rgb="FF5A8AC6"/>
        <color rgb="FFFFEB84"/>
        <color rgb="FFF8696B"/>
      </colorScale>
    </cfRule>
  </conditionalFormatting>
  <conditionalFormatting sqref="BH15:BH22">
    <cfRule type="colorScale" priority="23">
      <colorScale>
        <cfvo type="min"/>
        <cfvo type="percentile" val="50"/>
        <cfvo type="max"/>
        <color rgb="FF5A8AC6"/>
        <color rgb="FFFFEB84"/>
        <color rgb="FFF8696B"/>
      </colorScale>
    </cfRule>
  </conditionalFormatting>
  <conditionalFormatting sqref="BH23">
    <cfRule type="colorScale" priority="17">
      <colorScale>
        <cfvo type="min"/>
        <cfvo type="percentile" val="50"/>
        <cfvo type="max"/>
        <color rgb="FF5A8AC6"/>
        <color rgb="FFFFEB84"/>
        <color rgb="FFF8696B"/>
      </colorScale>
    </cfRule>
  </conditionalFormatting>
  <conditionalFormatting sqref="BH9:BJ23">
    <cfRule type="containsBlanks" dxfId="4" priority="11">
      <formula>LEN(TRIM(BH9))=0</formula>
    </cfRule>
  </conditionalFormatting>
  <conditionalFormatting sqref="BI9:BJ23">
    <cfRule type="containsText" dxfId="3" priority="18" operator="containsText" text="extrema">
      <formula>NOT(ISERROR(SEARCH("extrema",BI9)))</formula>
    </cfRule>
    <cfRule type="containsText" dxfId="2" priority="19" operator="containsText" text="alta">
      <formula>NOT(ISERROR(SEARCH("alta",BI9)))</formula>
    </cfRule>
    <cfRule type="containsText" dxfId="1" priority="20" operator="containsText" text="moderada">
      <formula>NOT(ISERROR(SEARCH("moderada",BI9)))</formula>
    </cfRule>
    <cfRule type="containsText" dxfId="0" priority="21" operator="containsText" text="baja">
      <formula>NOT(ISERROR(SEARCH("baja",BI9)))</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4">
        <x14:dataValidation type="list" allowBlank="1" showInputMessage="1" showErrorMessage="1">
          <x14:formula1>
            <xm:f>'[Matriz riesgos Corrupcion tercer monitoreo.xlsx]Solidez de los controles'!#REF!</xm:f>
          </x14:formula1>
          <xm:sqref>AY9:AY23</xm:sqref>
        </x14:dataValidation>
        <x14:dataValidation type="list" allowBlank="1" showInputMessage="1" showErrorMessage="1">
          <x14:formula1>
            <xm:f>'[Matriz riesgos Corrupcion tercer monitoreo.xlsx]Criterios'!#REF!</xm:f>
          </x14:formula1>
          <xm:sqref>H9:H23</xm:sqref>
        </x14:dataValidation>
        <x14:dataValidation type="list" allowBlank="1" showInputMessage="1" showErrorMessage="1">
          <x14:formula1>
            <xm:f>'[Matriz riesgos Corrupcion tercer monitoreo.xlsx]Criterios'!#REF!</xm:f>
          </x14:formula1>
          <xm:sqref>F9:F23</xm:sqref>
        </x14:dataValidation>
        <x14:dataValidation type="list" allowBlank="1" showInputMessage="1" showErrorMessage="1">
          <x14:formula1>
            <xm:f>'[Matriz riesgos Corrupcion tercer monitoreo.xlsx]Criterios'!#REF!</xm:f>
          </x14:formula1>
          <xm:sqref>AN9:AN23</xm:sqref>
        </x14:dataValidation>
        <x14:dataValidation type="list" allowBlank="1" showInputMessage="1" showErrorMessage="1">
          <x14:formula1>
            <xm:f>'[Matriz riesgos Corrupcion tercer monitoreo.xlsx]Solidez de los controles'!#REF!</xm:f>
          </x14:formula1>
          <xm:sqref>AW9:AX23 BA9:BA23</xm:sqref>
        </x14:dataValidation>
        <x14:dataValidation type="list" allowBlank="1" showInputMessage="1" showErrorMessage="1">
          <x14:formula1>
            <xm:f>'[Matriz riesgos Corrupcion tercer monitoreo.xlsx]Criterios'!#REF!</xm:f>
          </x14:formula1>
          <xm:sqref>L9:L23</xm:sqref>
        </x14:dataValidation>
        <x14:dataValidation type="list" allowBlank="1" showInputMessage="1" showErrorMessage="1">
          <x14:formula1>
            <xm:f>'[Matriz riesgos Corrupcion tercer monitoreo.xlsx]Criterios'!#REF!</xm:f>
          </x14:formula1>
          <xm:sqref>BJ9:BJ23</xm:sqref>
        </x14:dataValidation>
        <x14:dataValidation type="list" allowBlank="1" showInputMessage="1" showErrorMessage="1">
          <x14:formula1>
            <xm:f>'[Matriz riesgos Corrupcion tercer monitoreo.xlsx]Criterios'!#REF!</xm:f>
          </x14:formula1>
          <xm:sqref>BB9:BC23</xm:sqref>
        </x14:dataValidation>
        <x14:dataValidation type="list" allowBlank="1" showInputMessage="1" showErrorMessage="1">
          <x14:formula1>
            <xm:f>'[Matriz riesgos Corrupcion tercer monitoreo.xlsx]Criterios'!#REF!</xm:f>
          </x14:formula1>
          <xm:sqref>BD9:BD23 N9:N23</xm:sqref>
        </x14:dataValidation>
        <x14:dataValidation type="list" allowBlank="1" showInputMessage="1" showErrorMessage="1">
          <x14:formula1>
            <xm:f>'[Matriz riesgos Corrupcion tercer monitoreo.xlsx]Criterios'!#REF!</xm:f>
          </x14:formula1>
          <xm:sqref>BF9:BF23</xm:sqref>
        </x14:dataValidation>
        <x14:dataValidation type="list" allowBlank="1" showInputMessage="1" showErrorMessage="1">
          <x14:formula1>
            <xm:f>'[Matriz riesgos Corrupcion tercer monitoreo.xlsx]Criterios'!#REF!</xm:f>
          </x14:formula1>
          <xm:sqref>G9:G23</xm:sqref>
        </x14:dataValidation>
        <x14:dataValidation type="list" allowBlank="1" showInputMessage="1" showErrorMessage="1">
          <x14:formula1>
            <xm:f>'[Matriz riesgos Corrupcion tercer monitoreo.xlsx]Criterios'!#REF!</xm:f>
          </x14:formula1>
          <xm:sqref>BE9:BE23 O9:O23</xm:sqref>
        </x14:dataValidation>
        <x14:dataValidation type="list" allowBlank="1" showInputMessage="1" showErrorMessage="1">
          <x14:formula1>
            <xm:f>'[Matriz riesgos Corrupcion tercer monitoreo.xlsx]Criterios'!#REF!</xm:f>
          </x14:formula1>
          <xm:sqref>AK9:AK23 BG9:BG23</xm:sqref>
        </x14:dataValidation>
        <x14:dataValidation type="list" allowBlank="1" showInputMessage="1" showErrorMessage="1">
          <x14:formula1>
            <xm:f>'[Matriz riesgos Corrupcion tercer monitoreo.xlsx]Criterios'!#REF!</xm:f>
          </x14:formula1>
          <xm:sqref>AJ12:AJ23 AJ9:AJ10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8"/>
  <sheetViews>
    <sheetView workbookViewId="0">
      <selection activeCell="I4" sqref="I4"/>
    </sheetView>
  </sheetViews>
  <sheetFormatPr baseColWidth="10" defaultRowHeight="15" x14ac:dyDescent="0.25"/>
  <cols>
    <col min="1" max="1" width="20.140625" customWidth="1"/>
    <col min="2" max="2" width="18.85546875" style="181" customWidth="1"/>
    <col min="3" max="3" width="35.42578125" customWidth="1"/>
    <col min="4" max="4" width="16.5703125" style="182" customWidth="1"/>
    <col min="5" max="5" width="21.140625" style="183" customWidth="1"/>
  </cols>
  <sheetData>
    <row r="2" spans="1:5" ht="9" customHeight="1" thickBot="1" x14ac:dyDescent="0.3"/>
    <row r="3" spans="1:5" ht="30.75" customHeight="1" thickBot="1" x14ac:dyDescent="0.3">
      <c r="A3" s="189" t="s">
        <v>347</v>
      </c>
      <c r="B3" s="190" t="s">
        <v>413</v>
      </c>
      <c r="C3" s="191" t="s">
        <v>382</v>
      </c>
      <c r="D3" s="192" t="s">
        <v>383</v>
      </c>
      <c r="E3" s="376" t="s">
        <v>410</v>
      </c>
    </row>
    <row r="4" spans="1:5" ht="309.75" customHeight="1" x14ac:dyDescent="0.25">
      <c r="A4" s="193" t="s">
        <v>348</v>
      </c>
      <c r="B4" s="236" t="s">
        <v>360</v>
      </c>
      <c r="C4" s="353" t="s">
        <v>398</v>
      </c>
      <c r="D4" s="237" t="s">
        <v>181</v>
      </c>
      <c r="E4" s="237" t="s">
        <v>411</v>
      </c>
    </row>
    <row r="5" spans="1:5" ht="141" customHeight="1" x14ac:dyDescent="0.25">
      <c r="A5" s="343" t="s">
        <v>177</v>
      </c>
      <c r="B5" s="344" t="s">
        <v>360</v>
      </c>
      <c r="C5" s="374" t="s">
        <v>412</v>
      </c>
      <c r="D5" s="346" t="s">
        <v>181</v>
      </c>
      <c r="E5" s="346" t="s">
        <v>411</v>
      </c>
    </row>
    <row r="6" spans="1:5" ht="180" customHeight="1" x14ac:dyDescent="0.25">
      <c r="A6" s="343"/>
      <c r="B6" s="345"/>
      <c r="C6" s="375"/>
      <c r="D6" s="347"/>
      <c r="E6" s="347"/>
    </row>
    <row r="7" spans="1:5" ht="306" x14ac:dyDescent="0.25">
      <c r="A7" s="235" t="s">
        <v>349</v>
      </c>
      <c r="B7" s="186" t="s">
        <v>360</v>
      </c>
      <c r="C7" s="353" t="s">
        <v>398</v>
      </c>
      <c r="D7" s="8" t="s">
        <v>181</v>
      </c>
      <c r="E7" s="237" t="s">
        <v>411</v>
      </c>
    </row>
    <row r="8" spans="1:5" ht="306" x14ac:dyDescent="0.25">
      <c r="A8" s="195" t="s">
        <v>178</v>
      </c>
      <c r="B8" s="186" t="s">
        <v>360</v>
      </c>
      <c r="C8" s="353" t="s">
        <v>398</v>
      </c>
      <c r="D8" s="8" t="s">
        <v>181</v>
      </c>
      <c r="E8" s="237" t="s">
        <v>411</v>
      </c>
    </row>
    <row r="9" spans="1:5" ht="306" x14ac:dyDescent="0.25">
      <c r="A9" s="235" t="s">
        <v>179</v>
      </c>
      <c r="B9" s="186" t="s">
        <v>360</v>
      </c>
      <c r="C9" s="353" t="s">
        <v>398</v>
      </c>
      <c r="D9" s="8" t="s">
        <v>181</v>
      </c>
      <c r="E9" s="237" t="s">
        <v>411</v>
      </c>
    </row>
    <row r="10" spans="1:5" ht="306" x14ac:dyDescent="0.25">
      <c r="A10" s="235" t="s">
        <v>180</v>
      </c>
      <c r="B10" s="186" t="s">
        <v>360</v>
      </c>
      <c r="C10" s="353" t="s">
        <v>398</v>
      </c>
      <c r="D10" s="8" t="s">
        <v>181</v>
      </c>
      <c r="E10" s="237" t="s">
        <v>411</v>
      </c>
    </row>
    <row r="11" spans="1:5" ht="306" x14ac:dyDescent="0.25">
      <c r="A11" s="235" t="s">
        <v>181</v>
      </c>
      <c r="B11" s="186" t="s">
        <v>360</v>
      </c>
      <c r="C11" s="353" t="s">
        <v>398</v>
      </c>
      <c r="D11" s="8" t="s">
        <v>181</v>
      </c>
      <c r="E11" s="237" t="s">
        <v>411</v>
      </c>
    </row>
    <row r="12" spans="1:5" ht="306" x14ac:dyDescent="0.25">
      <c r="A12" s="235" t="s">
        <v>182</v>
      </c>
      <c r="B12" s="186" t="s">
        <v>360</v>
      </c>
      <c r="C12" s="353" t="s">
        <v>398</v>
      </c>
      <c r="D12" s="8" t="s">
        <v>181</v>
      </c>
      <c r="E12" s="237" t="s">
        <v>411</v>
      </c>
    </row>
    <row r="13" spans="1:5" ht="306" x14ac:dyDescent="0.25">
      <c r="A13" s="195" t="s">
        <v>183</v>
      </c>
      <c r="B13" s="186" t="s">
        <v>360</v>
      </c>
      <c r="C13" s="353" t="s">
        <v>398</v>
      </c>
      <c r="D13" s="8" t="s">
        <v>181</v>
      </c>
      <c r="E13" s="237" t="s">
        <v>411</v>
      </c>
    </row>
    <row r="14" spans="1:5" ht="306" x14ac:dyDescent="0.25">
      <c r="A14" s="195" t="s">
        <v>184</v>
      </c>
      <c r="B14" s="186" t="s">
        <v>360</v>
      </c>
      <c r="C14" s="353" t="s">
        <v>398</v>
      </c>
      <c r="D14" s="8" t="s">
        <v>181</v>
      </c>
      <c r="E14" s="237" t="s">
        <v>411</v>
      </c>
    </row>
    <row r="15" spans="1:5" ht="306" x14ac:dyDescent="0.25">
      <c r="A15" s="235" t="s">
        <v>350</v>
      </c>
      <c r="B15" s="186" t="s">
        <v>360</v>
      </c>
      <c r="C15" s="353" t="s">
        <v>398</v>
      </c>
      <c r="D15" s="8" t="s">
        <v>181</v>
      </c>
      <c r="E15" s="237" t="s">
        <v>411</v>
      </c>
    </row>
    <row r="16" spans="1:5" ht="306" x14ac:dyDescent="0.25">
      <c r="A16" s="195" t="s">
        <v>351</v>
      </c>
      <c r="B16" s="186" t="s">
        <v>360</v>
      </c>
      <c r="C16" s="353" t="s">
        <v>398</v>
      </c>
      <c r="D16" s="8" t="s">
        <v>181</v>
      </c>
      <c r="E16" s="237" t="s">
        <v>411</v>
      </c>
    </row>
    <row r="17" spans="1:5" ht="306" x14ac:dyDescent="0.25">
      <c r="A17" s="195" t="s">
        <v>352</v>
      </c>
      <c r="B17" s="186" t="s">
        <v>360</v>
      </c>
      <c r="C17" s="353" t="s">
        <v>398</v>
      </c>
      <c r="D17" s="8" t="s">
        <v>181</v>
      </c>
      <c r="E17" s="237" t="s">
        <v>411</v>
      </c>
    </row>
    <row r="18" spans="1:5" ht="306" x14ac:dyDescent="0.25">
      <c r="A18" s="195" t="s">
        <v>185</v>
      </c>
      <c r="B18" s="186" t="s">
        <v>360</v>
      </c>
      <c r="C18" s="353" t="s">
        <v>398</v>
      </c>
      <c r="D18" s="8" t="s">
        <v>181</v>
      </c>
      <c r="E18" s="237" t="s">
        <v>411</v>
      </c>
    </row>
  </sheetData>
  <mergeCells count="5">
    <mergeCell ref="A5:A6"/>
    <mergeCell ref="B5:B6"/>
    <mergeCell ref="C5:C6"/>
    <mergeCell ref="D5:D6"/>
    <mergeCell ref="E5: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abSelected="1" workbookViewId="0">
      <selection activeCell="F24" sqref="F24"/>
    </sheetView>
  </sheetViews>
  <sheetFormatPr baseColWidth="10" defaultRowHeight="15" x14ac:dyDescent="0.25"/>
  <cols>
    <col min="1" max="1" width="32.42578125" customWidth="1"/>
    <col min="2" max="2" width="29.5703125" customWidth="1"/>
    <col min="3" max="3" width="30.28515625" customWidth="1"/>
  </cols>
  <sheetData>
    <row r="1" spans="1:3" ht="15.75" thickBot="1" x14ac:dyDescent="0.3">
      <c r="A1" s="196" t="s">
        <v>347</v>
      </c>
      <c r="B1" s="197" t="s">
        <v>18</v>
      </c>
      <c r="C1" s="197" t="s">
        <v>35</v>
      </c>
    </row>
    <row r="2" spans="1:3" ht="15.75" thickBot="1" x14ac:dyDescent="0.3">
      <c r="A2" s="198" t="s">
        <v>363</v>
      </c>
      <c r="B2" s="199" t="s">
        <v>388</v>
      </c>
      <c r="C2" s="199" t="s">
        <v>388</v>
      </c>
    </row>
    <row r="3" spans="1:3" ht="15.75" thickBot="1" x14ac:dyDescent="0.3">
      <c r="A3" s="200" t="s">
        <v>364</v>
      </c>
      <c r="B3" s="201" t="s">
        <v>389</v>
      </c>
      <c r="C3" s="201" t="s">
        <v>390</v>
      </c>
    </row>
    <row r="4" spans="1:3" ht="15.75" thickBot="1" x14ac:dyDescent="0.3">
      <c r="A4" s="202" t="s">
        <v>365</v>
      </c>
      <c r="B4" s="203" t="s">
        <v>389</v>
      </c>
      <c r="C4" s="203" t="s">
        <v>95</v>
      </c>
    </row>
    <row r="5" spans="1:3" ht="15.75" thickBot="1" x14ac:dyDescent="0.3">
      <c r="A5" s="198" t="s">
        <v>366</v>
      </c>
      <c r="B5" s="204"/>
      <c r="C5" s="205"/>
    </row>
    <row r="6" spans="1:3" ht="15.75" thickBot="1" x14ac:dyDescent="0.3">
      <c r="A6" s="200" t="s">
        <v>367</v>
      </c>
      <c r="B6" s="201" t="s">
        <v>391</v>
      </c>
      <c r="C6" s="201" t="s">
        <v>392</v>
      </c>
    </row>
    <row r="7" spans="1:3" ht="15.75" thickBot="1" x14ac:dyDescent="0.3">
      <c r="A7" s="200" t="s">
        <v>368</v>
      </c>
      <c r="B7" s="201" t="s">
        <v>391</v>
      </c>
      <c r="C7" s="201" t="s">
        <v>95</v>
      </c>
    </row>
    <row r="8" spans="1:3" ht="15.75" thickBot="1" x14ac:dyDescent="0.3">
      <c r="A8" s="200" t="s">
        <v>369</v>
      </c>
      <c r="B8" s="201" t="s">
        <v>391</v>
      </c>
      <c r="C8" s="201" t="s">
        <v>390</v>
      </c>
    </row>
    <row r="9" spans="1:3" ht="15.75" thickBot="1" x14ac:dyDescent="0.3">
      <c r="A9" s="200" t="s">
        <v>370</v>
      </c>
      <c r="B9" s="201" t="s">
        <v>391</v>
      </c>
      <c r="C9" s="201" t="s">
        <v>390</v>
      </c>
    </row>
    <row r="10" spans="1:3" ht="15.75" thickBot="1" x14ac:dyDescent="0.3">
      <c r="A10" s="202" t="s">
        <v>371</v>
      </c>
      <c r="B10" s="203" t="s">
        <v>393</v>
      </c>
      <c r="C10" s="203" t="s">
        <v>390</v>
      </c>
    </row>
    <row r="11" spans="1:3" ht="15.75" thickBot="1" x14ac:dyDescent="0.3">
      <c r="A11" s="198" t="s">
        <v>372</v>
      </c>
      <c r="B11" s="205"/>
      <c r="C11" s="205"/>
    </row>
    <row r="12" spans="1:3" ht="15.75" thickBot="1" x14ac:dyDescent="0.3">
      <c r="A12" s="200" t="s">
        <v>373</v>
      </c>
      <c r="B12" s="201" t="s">
        <v>391</v>
      </c>
      <c r="C12" s="201" t="s">
        <v>390</v>
      </c>
    </row>
    <row r="13" spans="1:3" ht="15.75" thickBot="1" x14ac:dyDescent="0.3">
      <c r="A13" s="200" t="s">
        <v>374</v>
      </c>
      <c r="B13" s="201" t="s">
        <v>394</v>
      </c>
      <c r="C13" s="201" t="s">
        <v>414</v>
      </c>
    </row>
    <row r="14" spans="1:3" ht="15.75" thickBot="1" x14ac:dyDescent="0.3">
      <c r="A14" s="200" t="s">
        <v>375</v>
      </c>
      <c r="B14" s="201" t="s">
        <v>389</v>
      </c>
      <c r="C14" s="201" t="s">
        <v>390</v>
      </c>
    </row>
    <row r="15" spans="1:3" ht="15.75" thickBot="1" x14ac:dyDescent="0.3">
      <c r="A15" s="200" t="s">
        <v>376</v>
      </c>
      <c r="B15" s="201" t="s">
        <v>394</v>
      </c>
      <c r="C15" s="201" t="s">
        <v>390</v>
      </c>
    </row>
    <row r="16" spans="1:3" ht="15.75" thickBot="1" x14ac:dyDescent="0.3">
      <c r="A16" s="200" t="s">
        <v>377</v>
      </c>
      <c r="B16" s="201" t="s">
        <v>394</v>
      </c>
      <c r="C16" s="201" t="s">
        <v>390</v>
      </c>
    </row>
    <row r="17" spans="1:3" ht="15.75" thickBot="1" x14ac:dyDescent="0.3">
      <c r="A17" s="202" t="s">
        <v>378</v>
      </c>
      <c r="B17" s="203" t="s">
        <v>391</v>
      </c>
      <c r="C17" s="203" t="s">
        <v>396</v>
      </c>
    </row>
    <row r="18" spans="1:3" ht="15.75" thickBot="1" x14ac:dyDescent="0.3">
      <c r="A18" s="198" t="s">
        <v>379</v>
      </c>
      <c r="B18" s="205"/>
      <c r="C18" s="205"/>
    </row>
    <row r="19" spans="1:3" ht="15.75" thickBot="1" x14ac:dyDescent="0.3">
      <c r="A19" s="200" t="s">
        <v>380</v>
      </c>
      <c r="B19" s="201" t="s">
        <v>397</v>
      </c>
      <c r="C19" s="201" t="s">
        <v>396</v>
      </c>
    </row>
    <row r="20" spans="1:3" ht="15.75" thickBot="1" x14ac:dyDescent="0.3">
      <c r="A20" s="200"/>
      <c r="B20" s="201"/>
      <c r="C20" s="20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II SEGUI RIESGO CORRP.</vt:lpstr>
      <vt:lpstr>II seguim.</vt:lpstr>
      <vt:lpstr>II SEGUIM. MAPAS DE CALOR</vt:lpstr>
      <vt:lpstr>III SEGUIM. RIESG. CORRUP.</vt:lpstr>
      <vt:lpstr>III SEGUIM.</vt:lpstr>
      <vt:lpstr>III SEGUIM. MAPA DE CALOR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 INTERNO</dc:creator>
  <cp:lastModifiedBy>CONTROL INTERNO</cp:lastModifiedBy>
  <dcterms:created xsi:type="dcterms:W3CDTF">2025-10-08T21:25:21Z</dcterms:created>
  <dcterms:modified xsi:type="dcterms:W3CDTF">2025-12-29T22:19:23Z</dcterms:modified>
</cp:coreProperties>
</file>