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CONTROL INTERNO\Desktop\SEGUIMIENTO RIESGO DE CORRUPCION 2025\TERCER SEGUIMIENTO OCTUBRE -DICIEMBRE 2025\"/>
    </mc:Choice>
  </mc:AlternateContent>
  <bookViews>
    <workbookView xWindow="0" yWindow="0" windowWidth="28800" windowHeight="11910" tabRatio="848" firstSheet="1" activeTab="2"/>
  </bookViews>
  <sheets>
    <sheet name="CONTEXTO" sheetId="26" r:id="rId1"/>
    <sheet name="MATRIZ RIESGOS CORRUPCIÓN" sheetId="13" r:id="rId2"/>
    <sheet name="Mapa Inherente RC" sheetId="18" r:id="rId3"/>
    <sheet name="Mapa Residual RC" sheetId="19" r:id="rId4"/>
    <sheet name="Valoración Probabilidad" sheetId="21" r:id="rId5"/>
    <sheet name="Solidez de los controles" sheetId="22" r:id="rId6"/>
    <sheet name="Criterios" sheetId="16" r:id="rId7"/>
  </sheets>
  <definedNames>
    <definedName name="_xlnm._FilterDatabase" localSheetId="0" hidden="1">CONTEXTO!#REF!</definedName>
    <definedName name="_xlnm._FilterDatabase" localSheetId="1" hidden="1">'MATRIZ RIESGOS CORRUPCIÓN'!$C$5:$BV$23</definedName>
    <definedName name="_xlnm.Print_Area" localSheetId="0">CONTEXTO!$B$1:$H$30</definedName>
    <definedName name="_xlnm.Print_Area" localSheetId="1">'MATRIZ RIESGOS CORRUPCIÓN'!$B$1:$BV$14</definedName>
  </definedNames>
  <calcPr calcId="162913"/>
</workbook>
</file>

<file path=xl/calcChain.xml><?xml version="1.0" encoding="utf-8"?>
<calcChain xmlns="http://schemas.openxmlformats.org/spreadsheetml/2006/main">
  <c r="AV14" i="13" l="1"/>
  <c r="AV11" i="13"/>
  <c r="AZ10" i="13"/>
  <c r="AZ14" i="13"/>
  <c r="BH20" i="13"/>
  <c r="AV20" i="13"/>
  <c r="AL19" i="13"/>
  <c r="AL20" i="13"/>
  <c r="AI20" i="13"/>
  <c r="BH17" i="13" l="1"/>
  <c r="AV17" i="13"/>
  <c r="AL17" i="13"/>
  <c r="BH19" i="13"/>
  <c r="AV19" i="13"/>
  <c r="AI19" i="13"/>
  <c r="BH18" i="13"/>
  <c r="AV18" i="13"/>
  <c r="AL18" i="13"/>
  <c r="AI17" i="13"/>
  <c r="AI18" i="13"/>
  <c r="AI16" i="13"/>
  <c r="AI13" i="13" l="1"/>
  <c r="BH22" i="13"/>
  <c r="AV22" i="13"/>
  <c r="AL22" i="13"/>
  <c r="AI21" i="13"/>
  <c r="AI22" i="13"/>
  <c r="AV21" i="13"/>
  <c r="BH21" i="13"/>
  <c r="AL21" i="13"/>
  <c r="AZ9" i="13"/>
  <c r="BH16" i="13" l="1"/>
  <c r="AV16" i="13"/>
  <c r="AL16" i="13"/>
  <c r="BH23" i="13"/>
  <c r="AZ23" i="13"/>
  <c r="AV23" i="13"/>
  <c r="AL23" i="13"/>
  <c r="AI23" i="13"/>
  <c r="AJ23" i="13" s="1"/>
  <c r="AI15" i="13"/>
  <c r="AJ15" i="13" s="1"/>
  <c r="BH15" i="13"/>
  <c r="AZ15" i="13"/>
  <c r="AV15" i="13"/>
  <c r="AL15" i="13"/>
  <c r="BH13" i="13"/>
  <c r="AZ13" i="13"/>
  <c r="AV13" i="13"/>
  <c r="AL13" i="13"/>
  <c r="BH12" i="13"/>
  <c r="AZ12" i="13"/>
  <c r="AV12" i="13"/>
  <c r="AL12" i="13"/>
  <c r="AI12" i="13"/>
  <c r="AV10" i="13" l="1"/>
  <c r="AV9" i="13" l="1"/>
  <c r="BH10" i="13" l="1"/>
  <c r="AL10" i="13"/>
  <c r="AI10" i="13"/>
  <c r="AJ10" i="13" s="1"/>
  <c r="BH14" i="13"/>
  <c r="AL14" i="13"/>
  <c r="AI14" i="13"/>
  <c r="AJ14" i="13" s="1"/>
  <c r="BH9" i="13" l="1"/>
  <c r="AL9" i="13"/>
  <c r="AI9" i="13" l="1"/>
  <c r="AJ9" i="13" s="1"/>
</calcChain>
</file>

<file path=xl/comments1.xml><?xml version="1.0" encoding="utf-8"?>
<comments xmlns="http://schemas.openxmlformats.org/spreadsheetml/2006/main">
  <authors>
    <author>William Hernan Otalora Cabanzo</author>
    <author>-user</author>
    <author>tc={92AB8CB5-D4F2-4D3F-A7FA-B54C641C01A1}</author>
    <author>tc={76BD5CC5-ADE1-457B-B7A3-6E41E0DBC1E2}</author>
    <author>tc={0D12757F-50E4-409D-B4D2-FFAC8EF06C20}</author>
    <author>tc={170EB625-6C30-447E-A190-BCF147BF0F18}</author>
  </authors>
  <commentList>
    <comment ref="BI5" authorId="0" shapeId="0">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J5" authorId="0" shapeId="0">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text>
        <r>
          <rPr>
            <b/>
            <sz val="9"/>
            <color indexed="81"/>
            <rFont val="Tahoma"/>
            <family val="2"/>
          </rPr>
          <t>William Otalora:</t>
        </r>
        <r>
          <rPr>
            <sz val="9"/>
            <color indexed="81"/>
            <rFont val="Tahoma"/>
            <family val="2"/>
          </rPr>
          <t xml:space="preserve">
Registrar el objetivo del Proceso</t>
        </r>
      </text>
    </comment>
    <comment ref="E6" authorId="0" shapeId="0">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text>
        <r>
          <rPr>
            <b/>
            <sz val="9"/>
            <color indexed="81"/>
            <rFont val="Tahoma"/>
            <family val="2"/>
          </rPr>
          <t>William Hernan Otalora Cabanzo:</t>
        </r>
        <r>
          <rPr>
            <sz val="9"/>
            <color indexed="81"/>
            <rFont val="Tahoma"/>
            <family val="2"/>
          </rPr>
          <t xml:space="preserve">
Seleccione de acuerdo con el contexto al cual pertenece la causa
</t>
        </r>
      </text>
    </comment>
    <comment ref="M6" authorId="1" shapeId="0">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M7" authorId="0" shapeId="0">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N7" authorId="0" shapeId="0">
      <text>
        <r>
          <rPr>
            <b/>
            <sz val="9"/>
            <color indexed="81"/>
            <rFont val="Tahoma"/>
            <family val="2"/>
          </rPr>
          <t>William Cabanzo:</t>
        </r>
        <r>
          <rPr>
            <sz val="9"/>
            <color indexed="81"/>
            <rFont val="Tahoma"/>
            <family val="2"/>
          </rPr>
          <t xml:space="preserve">
Seleccionar
</t>
        </r>
      </text>
    </comment>
    <comment ref="AV7"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W7" authorId="3"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AX7" authorId="4"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AY7" authorId="5"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AZ7" authorId="0" shapeId="0">
      <text>
        <r>
          <rPr>
            <b/>
            <sz val="9"/>
            <color indexed="81"/>
            <rFont val="Tahoma"/>
            <family val="2"/>
          </rPr>
          <t>William Hernan Otalora Cabanzo:</t>
        </r>
        <r>
          <rPr>
            <sz val="9"/>
            <color indexed="81"/>
            <rFont val="Tahoma"/>
            <family val="2"/>
          </rPr>
          <t xml:space="preserve">
Dato automático.
Calcula el promedio para los controles</t>
        </r>
      </text>
    </comment>
    <comment ref="BA7" authorId="0" shapeId="0">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B7" authorId="0" shapeId="0">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N8" authorId="0" shapeId="0">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O8" authorId="0" shapeId="0">
      <text>
        <r>
          <rPr>
            <b/>
            <sz val="9"/>
            <color indexed="81"/>
            <rFont val="Tahoma"/>
            <family val="2"/>
          </rPr>
          <t>William Hernan Otalora Cabanzo:</t>
        </r>
        <r>
          <rPr>
            <sz val="9"/>
            <color indexed="81"/>
            <rFont val="Tahoma"/>
            <family val="2"/>
          </rPr>
          <t xml:space="preserve">
Seleccione  el número de acuerdo al número de la probabilidad</t>
        </r>
      </text>
    </comment>
    <comment ref="P8" authorId="0" shapeId="0">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J8" authorId="0" shapeId="0">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K8" authorId="0" shapeId="0">
      <text>
        <r>
          <rPr>
            <b/>
            <sz val="9"/>
            <color indexed="81"/>
            <rFont val="Tahoma"/>
            <family val="2"/>
          </rPr>
          <t>William Hernan Otalora Cabanzo:</t>
        </r>
        <r>
          <rPr>
            <sz val="9"/>
            <color indexed="81"/>
            <rFont val="Tahoma"/>
            <family val="2"/>
          </rPr>
          <t xml:space="preserve">
Seleccione de acuerdo al número del impacto</t>
        </r>
      </text>
    </comment>
    <comment ref="AL8" authorId="0" shapeId="0">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O8" authorId="0" shapeId="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D8" authorId="0" shapeId="0">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E8" authorId="0" shapeId="0">
      <text>
        <r>
          <rPr>
            <b/>
            <sz val="9"/>
            <color indexed="81"/>
            <rFont val="Tahoma"/>
            <family val="2"/>
          </rPr>
          <t>William Hernan Otalora Cabanzo:</t>
        </r>
        <r>
          <rPr>
            <sz val="9"/>
            <color indexed="81"/>
            <rFont val="Tahoma"/>
            <family val="2"/>
          </rPr>
          <t xml:space="preserve">
Seleccionar de acuerdo al número de la probabilidad</t>
        </r>
      </text>
    </comment>
    <comment ref="BF8" authorId="0" shapeId="0">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G8" authorId="0" shapeId="0">
      <text>
        <r>
          <rPr>
            <b/>
            <sz val="9"/>
            <color indexed="81"/>
            <rFont val="Tahoma"/>
            <family val="2"/>
          </rPr>
          <t>William Hernan Otalora Cabanzo:</t>
        </r>
        <r>
          <rPr>
            <sz val="9"/>
            <color indexed="81"/>
            <rFont val="Tahoma"/>
            <family val="2"/>
          </rPr>
          <t xml:space="preserve">
Seleccionar de acuerdo al número del impacto</t>
        </r>
      </text>
    </comment>
    <comment ref="BH8" authorId="0" shapeId="0">
      <text>
        <r>
          <rPr>
            <b/>
            <sz val="9"/>
            <color indexed="81"/>
            <rFont val="Tahoma"/>
            <family val="2"/>
          </rPr>
          <t>William Hernan Otalora Cabanzo:</t>
        </r>
        <r>
          <rPr>
            <sz val="9"/>
            <color indexed="81"/>
            <rFont val="Tahoma"/>
            <family val="2"/>
          </rPr>
          <t xml:space="preserve">
Resultado es automático
</t>
        </r>
      </text>
    </comment>
    <comment ref="BK8" authorId="0" shapeId="0">
      <text>
        <r>
          <rPr>
            <b/>
            <sz val="9"/>
            <color indexed="81"/>
            <rFont val="Tahoma"/>
            <family val="2"/>
          </rPr>
          <t>William Cabanzo:</t>
        </r>
        <r>
          <rPr>
            <sz val="9"/>
            <color indexed="81"/>
            <rFont val="Tahoma"/>
            <family val="2"/>
          </rPr>
          <t xml:space="preserve">
Definir fechas inicial y final de la actividad</t>
        </r>
      </text>
    </comment>
    <comment ref="BM8" authorId="0" shapeId="0">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Q8" authorId="0" shapeId="0">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R8" authorId="0" shapeId="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S8" authorId="0" shapeId="0">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T8" authorId="0" shapeId="0">
      <text>
        <r>
          <rPr>
            <b/>
            <sz val="9"/>
            <color indexed="81"/>
            <rFont val="Tahoma"/>
            <family val="2"/>
          </rPr>
          <t>William Cabanzo:</t>
        </r>
        <r>
          <rPr>
            <sz val="9"/>
            <color indexed="81"/>
            <rFont val="Tahoma"/>
            <family val="2"/>
          </rPr>
          <t xml:space="preserve">
Acción de verificación, monitoreo y revisión
información</t>
        </r>
      </text>
    </comment>
    <comment ref="BU8" authorId="0" shapeId="0">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V8" authorId="0" shapeId="0">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List>
</comments>
</file>

<file path=xl/sharedStrings.xml><?xml version="1.0" encoding="utf-8"?>
<sst xmlns="http://schemas.openxmlformats.org/spreadsheetml/2006/main" count="929" uniqueCount="553">
  <si>
    <t>Bajo</t>
  </si>
  <si>
    <t>Alto</t>
  </si>
  <si>
    <t>No.</t>
  </si>
  <si>
    <t>Moderado</t>
  </si>
  <si>
    <t>ASESORÓ:</t>
  </si>
  <si>
    <t>Preventivo</t>
  </si>
  <si>
    <t>No</t>
  </si>
  <si>
    <t>Si</t>
  </si>
  <si>
    <t>Estratégico</t>
  </si>
  <si>
    <t>Operativo</t>
  </si>
  <si>
    <t>Consecuencias</t>
  </si>
  <si>
    <t>Probabilidad</t>
  </si>
  <si>
    <t>Impacto</t>
  </si>
  <si>
    <t>tipo de riesgo</t>
  </si>
  <si>
    <t>Cumplimiento</t>
  </si>
  <si>
    <t>Financiero</t>
  </si>
  <si>
    <t>Tecnológico</t>
  </si>
  <si>
    <t>factor de riesgo externo</t>
  </si>
  <si>
    <t>Político</t>
  </si>
  <si>
    <t>Ambiental</t>
  </si>
  <si>
    <t>factor de riesgo interno</t>
  </si>
  <si>
    <t>probabilidad</t>
  </si>
  <si>
    <t>impacto</t>
  </si>
  <si>
    <t>Probable</t>
  </si>
  <si>
    <t>Casi seguro</t>
  </si>
  <si>
    <t>Posible</t>
  </si>
  <si>
    <t>Improbable</t>
  </si>
  <si>
    <t>Catastrófico</t>
  </si>
  <si>
    <t>Mayor</t>
  </si>
  <si>
    <t>riesgo inherente</t>
  </si>
  <si>
    <t xml:space="preserve">Extremo </t>
  </si>
  <si>
    <t>tipo de control</t>
  </si>
  <si>
    <t>Detectivo</t>
  </si>
  <si>
    <t>Extremo</t>
  </si>
  <si>
    <t>política de manejo</t>
  </si>
  <si>
    <t>Aceptar el riesgo</t>
  </si>
  <si>
    <t>requiere plan de mejoramiento</t>
  </si>
  <si>
    <t>Evitar el riesgo</t>
  </si>
  <si>
    <t>N.A.</t>
  </si>
  <si>
    <t>PROBABILIDAD</t>
  </si>
  <si>
    <t>Mapa de Riesgo Inherente</t>
  </si>
  <si>
    <t>Mapa de Riesgo Residual</t>
  </si>
  <si>
    <t>Seguridad y Salud en el Trabajo</t>
  </si>
  <si>
    <t>Proceso</t>
  </si>
  <si>
    <t>Objetivo</t>
  </si>
  <si>
    <t>Riesgo</t>
  </si>
  <si>
    <t>Análisis del Riesgo</t>
  </si>
  <si>
    <t>RIESGO INHERENTE</t>
  </si>
  <si>
    <t>Controles Existentes</t>
  </si>
  <si>
    <t>Tipo de Control</t>
  </si>
  <si>
    <t>RIESGO RESIDUAL</t>
  </si>
  <si>
    <t xml:space="preserve">Acciones Asociadas a los Controles </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</si>
  <si>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</si>
  <si>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</si>
  <si>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</si>
  <si>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</si>
  <si>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</si>
  <si>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</si>
  <si>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</si>
  <si>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</si>
  <si>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</si>
  <si>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</si>
  <si>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</si>
  <si>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</si>
  <si>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</si>
  <si>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</si>
  <si>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</si>
  <si>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</si>
  <si>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</si>
  <si>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</si>
  <si>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t>
  </si>
  <si>
    <t>Zona de Riesgo</t>
  </si>
  <si>
    <t>Acciones</t>
  </si>
  <si>
    <t>Fecha</t>
  </si>
  <si>
    <t>Indicador</t>
  </si>
  <si>
    <t>IDENTIFICACIÓN DEL RIESGO</t>
  </si>
  <si>
    <t>VALORACIÓN DEL RIESGO</t>
  </si>
  <si>
    <t xml:space="preserve">Política de Manejo del Riesgo
</t>
  </si>
  <si>
    <t xml:space="preserve"> Descripción</t>
  </si>
  <si>
    <t>Tipo</t>
  </si>
  <si>
    <t>Calificación Probabilidad</t>
  </si>
  <si>
    <t>Calificación Impacto</t>
  </si>
  <si>
    <t>Nueva calificación de Probabilidad</t>
  </si>
  <si>
    <t>Nueva calificación de Impacto</t>
  </si>
  <si>
    <t>3. Posible</t>
  </si>
  <si>
    <t>4. Mayor</t>
  </si>
  <si>
    <t>2. Improbable</t>
  </si>
  <si>
    <t>Casi seguro
5</t>
  </si>
  <si>
    <t>Probable
4</t>
  </si>
  <si>
    <t>Posible
3</t>
  </si>
  <si>
    <t>R1</t>
  </si>
  <si>
    <t>Improbable
2</t>
  </si>
  <si>
    <t>R2</t>
  </si>
  <si>
    <t>calificacion probabilidad</t>
  </si>
  <si>
    <t>calificacion Impacto</t>
  </si>
  <si>
    <t>Tipo de impacto</t>
  </si>
  <si>
    <t>5. Casi seguro</t>
  </si>
  <si>
    <t>5. Catastrófico</t>
  </si>
  <si>
    <t>4. Probable</t>
  </si>
  <si>
    <t>3. Moderado</t>
  </si>
  <si>
    <t>2. Menor</t>
  </si>
  <si>
    <t>1. Insignificante</t>
  </si>
  <si>
    <t>Fecha Inicial</t>
  </si>
  <si>
    <t>Fecha final</t>
  </si>
  <si>
    <t>Meta</t>
  </si>
  <si>
    <t>Unidad Medida</t>
  </si>
  <si>
    <t>Plan de Contingencia
Frente a la Materialización del Riesgo</t>
  </si>
  <si>
    <t>Corrupción</t>
  </si>
  <si>
    <t>Causas / Vulnerabilidades</t>
  </si>
  <si>
    <t>El control ayuda a disminuir (directa / indirectamente)</t>
  </si>
  <si>
    <t>Directamenta</t>
  </si>
  <si>
    <t>Indirectamenta</t>
  </si>
  <si>
    <t>Directamente</t>
  </si>
  <si>
    <t>Indirectamente</t>
  </si>
  <si>
    <t>No disminuye</t>
  </si>
  <si>
    <t>Reducir el riesgo</t>
  </si>
  <si>
    <t>Compartir el riesgo</t>
  </si>
  <si>
    <t>Gerencial</t>
  </si>
  <si>
    <t>Imagen / Reputacional</t>
  </si>
  <si>
    <t>Seguridad Digital</t>
  </si>
  <si>
    <t>15  oportuna</t>
  </si>
  <si>
    <t>15 adecuado</t>
  </si>
  <si>
    <t>15 asignado</t>
  </si>
  <si>
    <t>15 confiable</t>
  </si>
  <si>
    <t>15 se investiga y resuelve</t>
  </si>
  <si>
    <t>10 completa
5 incompleta</t>
  </si>
  <si>
    <t>Actividad</t>
  </si>
  <si>
    <t>Soporte / Registro</t>
  </si>
  <si>
    <t>Económico y Financiero</t>
  </si>
  <si>
    <t>Social y Cultural</t>
  </si>
  <si>
    <t>Legal y Reglamentario</t>
  </si>
  <si>
    <t>Personal</t>
  </si>
  <si>
    <t>Financieros</t>
  </si>
  <si>
    <t>Procesos</t>
  </si>
  <si>
    <t>Estratégicos</t>
  </si>
  <si>
    <t>Tecnología</t>
  </si>
  <si>
    <t>Comunicación Interna</t>
  </si>
  <si>
    <t>Contexto del Proceso</t>
  </si>
  <si>
    <t>Contexto de proceso</t>
  </si>
  <si>
    <t>Contexto
Externo</t>
  </si>
  <si>
    <t>Contexto
Interno</t>
  </si>
  <si>
    <t>Diseño del proceso</t>
  </si>
  <si>
    <t>Interacciones con otros procesos</t>
  </si>
  <si>
    <t>Transversalidad</t>
  </si>
  <si>
    <t>Procedimientos asociados</t>
  </si>
  <si>
    <t>Responsables del proceso</t>
  </si>
  <si>
    <t>Comunicación entre procesos</t>
  </si>
  <si>
    <t>Activos de seguridad digital del proceso</t>
  </si>
  <si>
    <t>Establecimiento del Contexto</t>
  </si>
  <si>
    <t>Evaluación  del Riesgo</t>
  </si>
  <si>
    <t>1. Rara vez</t>
  </si>
  <si>
    <t>4. Incumplimiento en las metas y objetivos institucionales afectando el cumplimiento en las metas de gobierno.</t>
  </si>
  <si>
    <t>5. Credibilidad o imagen / Imagen institucional afectada en el orden nacional o regional por actos o hechos de corrupción comprobados.</t>
  </si>
  <si>
    <t>4. Credibilidad o imagen / Imagen institucional afectada en el orden nacional o regional por incumplimientos en la prestación del servicio a los usuarios o ciudadanos.</t>
  </si>
  <si>
    <t>3. Credibilidad o imagen / Imagen institucional afectada en el orden nacional o regional por retrasos en la prestación del servicio a los usuarios o ciudadanos.</t>
  </si>
  <si>
    <t>2. Credibilidad o imagen / Imagen institucional afectada localmente por retrasos en la prestación del servicio a los usuarios o ciudadanos</t>
  </si>
  <si>
    <t>1. Credibilidad o imagen / No se afecta la imagen institucional de forma significativa.</t>
  </si>
  <si>
    <t>5. Legal / Intervención por parte de un ente de control u otro ente regulador.</t>
  </si>
  <si>
    <t>3. Legal / Investigaciones penales, fiscales o disciplinarias.</t>
  </si>
  <si>
    <t>2. Legal / Reclamaciones o quejas de los usuarios, que implican investigaciones internas disciplinarias.</t>
  </si>
  <si>
    <t>5. Operativo / Interrupción de las operaciones de la entidad por más de cinco (5) días.</t>
  </si>
  <si>
    <t>4. Operativo / Interrupción de las operaciones de la entidad por más de dos (2) días.</t>
  </si>
  <si>
    <t>3. Operativo / Interrupción de las operaciones de la entidad por un (1) día.</t>
  </si>
  <si>
    <t>2. Operativo / Interrupción de las operaciones de la entidad por algunas horas.</t>
  </si>
  <si>
    <t>1. Operativo / No hay interrupción de las operaciones de la entidad.</t>
  </si>
  <si>
    <t>4. Legal / Sanción por parte del ente de control u otro ente regulador.</t>
  </si>
  <si>
    <t xml:space="preserve">1. Legal / No se generan sanciones económicas o administrativas. </t>
  </si>
  <si>
    <t>5. Ambientales/Alteraciones catastróficas en el ambiente</t>
  </si>
  <si>
    <t xml:space="preserve">4. Ambientales/Alteraciones significativas o sanciones </t>
  </si>
  <si>
    <t>3. Ambientales/Alteraciones importante o quejas de la comunidad</t>
  </si>
  <si>
    <t>2. Ambientales/Cambios leves en el ambiente</t>
  </si>
  <si>
    <t>1. Ambientales/No genera consecuencias</t>
  </si>
  <si>
    <t>5. Seguridad y Salud en el Trabajo/Una o más fatalidades</t>
  </si>
  <si>
    <t>4. Seguridad y Salud en el Trabajo/Incapacidad total, permanente</t>
  </si>
  <si>
    <t>3. Seguridad y Salud en el Trabajo/Incapacidad parcial, permanente   &gt; a 10 días</t>
  </si>
  <si>
    <t>2. Seguridad y Salud en el Trabajo/Incapacidad temporal entre 1 y 10 días</t>
  </si>
  <si>
    <t>1. Seguridad y Salud en el Trabajo/Lesión leve o menor</t>
  </si>
  <si>
    <t>5. Disponibilidad Información / Pérdida de información crítica para la entidad que no se puede recuperar.</t>
  </si>
  <si>
    <t>4. Disponibilidad Información / Pérdida de información crítica que puede ser recuperada de forma parcial o incompleta.</t>
  </si>
  <si>
    <t>3. Disponibilidad Información / Inoportunidad en la información, ocasionando retrasos en la atención a los usuarios.</t>
  </si>
  <si>
    <t>2. Disponibilidad Información / Menor</t>
  </si>
  <si>
    <t>1. Disponibilidad Información / Insignificante</t>
  </si>
  <si>
    <t>5. Confidencialidad de información/Catastrófico</t>
  </si>
  <si>
    <t>4. Confidencialidad de información/Mayor</t>
  </si>
  <si>
    <t>3. Confidencialidad de información/Moderado</t>
  </si>
  <si>
    <t>2. Confidencialidad de información/Menor</t>
  </si>
  <si>
    <t>1. Confidencialidad de información/Insignificante</t>
  </si>
  <si>
    <t>5. Integridad Información/Catastrófico</t>
  </si>
  <si>
    <t>4. Integridad Información/Mayor</t>
  </si>
  <si>
    <t>3. Integridad Información/Moderado</t>
  </si>
  <si>
    <t>2. Integridad Información/Menor</t>
  </si>
  <si>
    <t>1. Integridad Información/Insignificante</t>
  </si>
  <si>
    <t>5. Incumplimiento en las metas y objetivos institucionales afectando de forma grave la ejecución presupuestal.</t>
  </si>
  <si>
    <t>NIVEL</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</si>
  <si>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</si>
  <si>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</si>
  <si>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</si>
  <si>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t>
  </si>
  <si>
    <t>¿La fuente de información que se utiliza en el
desarrollo del control es información confiable
que permita mitigar el riesgo?</t>
  </si>
  <si>
    <t>¿Se deja evidencia o rastro de la ejecución del
control que permita a cualquier tercero con la
evidencia llegar a la misma conclusión?</t>
  </si>
  <si>
    <t>¿Las observaciones, desviaciones o diferencias
identificadas como resultados de la
ejecución del control son investigadas y resueltas
de manera oportuna?</t>
  </si>
  <si>
    <t>15 prevenir 
10  detectar</t>
  </si>
  <si>
    <t>DESCRIPTOR</t>
  </si>
  <si>
    <t>DESCRIPCIÓN</t>
  </si>
  <si>
    <t>FRECUENCIA</t>
  </si>
  <si>
    <t>CALIFICACION DE LA PROBABILIDAD</t>
  </si>
  <si>
    <t>Rara vez</t>
  </si>
  <si>
    <t xml:space="preserve">• Es viable que el evento ocurra en la mayoría de las circunstancias
</t>
  </si>
  <si>
    <t>• Se espera que el evento ocurra en la mayoría de las circunstancias.</t>
  </si>
  <si>
    <t xml:space="preserve">• El evento podrá ocurrir en algún momento.
</t>
  </si>
  <si>
    <t>• El evento puede ocurrir en algún momento.</t>
  </si>
  <si>
    <t>• El evento puede ocurrir sólo en circunstancias excepcionales (poco comunes o anormales)</t>
  </si>
  <si>
    <t>Almenos 1 vez en el último año.</t>
  </si>
  <si>
    <t>Más de 1 vez al año.</t>
  </si>
  <si>
    <t>Almenos 1 vez en los últimos 5 años.</t>
  </si>
  <si>
    <t>Almenos 1 vez en los últimos 2 años.</t>
  </si>
  <si>
    <t>No se ha presentado en los últimos 5 años.</t>
  </si>
  <si>
    <t>RANGO DE CALIFICACIÓN</t>
  </si>
  <si>
    <t>Evaluación del Diseño del Control</t>
  </si>
  <si>
    <t>RESULTADO -
PESO EN LA EVALUACIÓN DEL DISEÑO DEL CONTROL</t>
  </si>
  <si>
    <t>Fuerte</t>
  </si>
  <si>
    <t>Debil</t>
  </si>
  <si>
    <t>Calificación entre 96 y 100</t>
  </si>
  <si>
    <t>Calificación entre 86 y 95</t>
  </si>
  <si>
    <t>Calificación entre 0 y 85</t>
  </si>
  <si>
    <t>Evaluación de la Ejecución del Control</t>
  </si>
  <si>
    <t>RESULTADO -
PESO EN LA EJECUCIÓN DEL CONTROL</t>
  </si>
  <si>
    <t>El control se ejecuta de manera consistente por parte del responsable</t>
  </si>
  <si>
    <t>El control se ejecuta algunas veces por parte del responsable</t>
  </si>
  <si>
    <t>El control no se ejecuta por parte del responsable</t>
  </si>
  <si>
    <t>Calificación de la Solidez del Conjunto de Controles</t>
  </si>
  <si>
    <t>El promedio de la solidez individual de cada control al sumarlos y ponderarlos es igual a 100</t>
  </si>
  <si>
    <t>El promedio de la solidez individual de cada control al sumarlos y ponderarlos está entre 50 y 99.</t>
  </si>
  <si>
    <t>El promedio de la solidez individual de cada control al sumarlos y ponderarlos es  menor a 50.</t>
  </si>
  <si>
    <t>RESULTADO -
EVALUACIÓN DE LA SOLIDEZ DEL CONJUNTO DE CONTROLES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</si>
  <si>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</si>
  <si>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</si>
  <si>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</si>
  <si>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</si>
  <si>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</si>
  <si>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 Posibles desplazamientos de la probabilidad y del impacto de los riesgos / Identificación Riesgos Residual</t>
  </si>
  <si>
    <r>
      <rPr>
        <b/>
        <sz val="11"/>
        <color theme="1"/>
        <rFont val="Calibri"/>
        <family val="2"/>
        <scheme val="minor"/>
      </rPr>
      <t>I M P O R TA N T E</t>
    </r>
    <r>
      <rPr>
        <sz val="11"/>
        <color theme="1"/>
        <rFont val="Calibri"/>
        <family val="2"/>
        <scheme val="minor"/>
      </rPr>
      <t xml:space="preserve">
Si la solidez del conjunto de los
controles es débil, este no disminuirá
ningún cuadrante de impacto o probabilidad asociado al riesgo.</t>
    </r>
  </si>
  <si>
    <r>
      <rPr>
        <b/>
        <sz val="11"/>
        <color theme="1"/>
        <rFont val="Calibri"/>
        <family val="2"/>
        <scheme val="minor"/>
      </rPr>
      <t>I M P O R TA N T E</t>
    </r>
    <r>
      <rPr>
        <sz val="11"/>
        <color theme="1"/>
        <rFont val="Calibri"/>
        <family val="2"/>
        <scheme val="minor"/>
      </rPr>
      <t xml:space="preserve">
Tratándose de riesgos de corrupción
únicamente hay disminución de probabilidad.
Es decir, para el impacto no opera el desplazamiento.</t>
    </r>
  </si>
  <si>
    <t>Responsable / Actividad</t>
  </si>
  <si>
    <t>Responsable / Monitoreo</t>
  </si>
  <si>
    <t>PLANES DE TRATAMIENTO
(Líderes de Proceso)</t>
  </si>
  <si>
    <t>Monitoreo</t>
  </si>
  <si>
    <t>¿Generar daño ambiental?</t>
  </si>
  <si>
    <t>Rara vez
1</t>
  </si>
  <si>
    <t>R3</t>
  </si>
  <si>
    <t>Peso del Diseño de cada control</t>
  </si>
  <si>
    <t>Peso de la ejecución de cada control</t>
  </si>
  <si>
    <t>Fuerte:</t>
  </si>
  <si>
    <t>calificación</t>
  </si>
  <si>
    <t>entre 96 y 100</t>
  </si>
  <si>
    <t>fuerte (siempre se ejecuta)</t>
  </si>
  <si>
    <t>fuerte + fuerte = fuerte</t>
  </si>
  <si>
    <t xml:space="preserve">moderado (algunas veces) </t>
  </si>
  <si>
    <t>fuerte + moderado = moderado</t>
  </si>
  <si>
    <t xml:space="preserve">débil (no se ejecuta) </t>
  </si>
  <si>
    <t xml:space="preserve">fuerte + débil = débil </t>
  </si>
  <si>
    <t>Moderado:</t>
  </si>
  <si>
    <t>entre 86 y 95</t>
  </si>
  <si>
    <t xml:space="preserve">fuerte (siempre se ejecuta) </t>
  </si>
  <si>
    <t>moderado + fuerte = moderado</t>
  </si>
  <si>
    <t>moderado + moderado = moderado</t>
  </si>
  <si>
    <t xml:space="preserve">moderado + débil = débil </t>
  </si>
  <si>
    <t>Débil:</t>
  </si>
  <si>
    <t>calificación entre</t>
  </si>
  <si>
    <t>0 y 85</t>
  </si>
  <si>
    <t xml:space="preserve">débil + fuerte = débil </t>
  </si>
  <si>
    <t>débil + moderado = débil</t>
  </si>
  <si>
    <t xml:space="preserve">débil + débil = débil </t>
  </si>
  <si>
    <t>Solidez individual de cada control:
Fuerte: 100
Moderado: 50
Débil: 0</t>
  </si>
  <si>
    <t>Se debe establecer acciones para fortalecer el control
Si / No</t>
  </si>
  <si>
    <t>Total
Diseñó Control</t>
  </si>
  <si>
    <t>Peso Diseño del control</t>
  </si>
  <si>
    <t>Peso de la Ejecución</t>
  </si>
  <si>
    <t>Solidez de Controles</t>
  </si>
  <si>
    <t xml:space="preserve">solidez Individual del control </t>
  </si>
  <si>
    <t>Calificación Controles</t>
  </si>
  <si>
    <t>Calificación del diseño de cada control:</t>
  </si>
  <si>
    <t>Calificación de Solidez de Conjunto de Controles</t>
  </si>
  <si>
    <t>Calificación de Solidez Individual de cada Control</t>
  </si>
  <si>
    <t>Débil</t>
  </si>
  <si>
    <t>CONTEXTO EXTERNO</t>
  </si>
  <si>
    <t>CONTEXTO INTERNO</t>
  </si>
  <si>
    <t>CONTEXTO DEL PROCESO</t>
  </si>
  <si>
    <t>Económico y financiero</t>
  </si>
  <si>
    <t>Social Cultural</t>
  </si>
  <si>
    <t>Diseño del Proceso</t>
  </si>
  <si>
    <t>Interacción Con Otros Procesos</t>
  </si>
  <si>
    <t>Procedimientos Asociados</t>
  </si>
  <si>
    <t>Responsables del Proceso</t>
  </si>
  <si>
    <t>Comunicación Entre Procesos</t>
  </si>
  <si>
    <t>Activos de Seguridad Digital del Proceso</t>
  </si>
  <si>
    <t>OPORTUNIDAD</t>
  </si>
  <si>
    <t>AMENAZA</t>
  </si>
  <si>
    <t>DEBILIDAD</t>
  </si>
  <si>
    <t>FORTALEZA</t>
  </si>
  <si>
    <t>Estrategias DO</t>
  </si>
  <si>
    <t>Estrategias FA</t>
  </si>
  <si>
    <t>PROCESO:</t>
  </si>
  <si>
    <t>Fecha de elaboración:</t>
  </si>
  <si>
    <t>Objetivo del Proceso:</t>
  </si>
  <si>
    <t>Estrategias FO</t>
  </si>
  <si>
    <t xml:space="preserve">ANÁLISIS DEL CONTEXTO </t>
  </si>
  <si>
    <t xml:space="preserve">Proyectos direccionados no pertinentes a la entidad </t>
  </si>
  <si>
    <t xml:space="preserve">Deficiencia en la gestión
Presupuestos mal implementados
</t>
  </si>
  <si>
    <t>Posibilidad de recibir o solicitar cualquier dádiva o beneficio a nombre propio o de terceros al formular proyectos direccionados que no respondan a ninguna necesidad.</t>
  </si>
  <si>
    <t xml:space="preserve">Academica </t>
  </si>
  <si>
    <t>Sistema informático susceptible de manipulación.</t>
  </si>
  <si>
    <t>Admitir estudiantes que no cumplen con los requisitos establecidos en el procedimiento de Admisiones y Matrícula.</t>
  </si>
  <si>
    <t xml:space="preserve">Actualización de roles y responsabilidades cada vez que se requiera </t>
  </si>
  <si>
    <t>Alta Dirección
planeación</t>
  </si>
  <si>
    <t xml:space="preserve">Capacitación realizada </t>
  </si>
  <si>
    <t xml:space="preserve">Listas de asistencia </t>
  </si>
  <si>
    <t xml:space="preserve">Implementar mecanismsos de actualización de roles y responsabilidades </t>
  </si>
  <si>
    <t>Mecanismos de control</t>
  </si>
  <si>
    <t xml:space="preserve">Software, listas de chequeo, etc </t>
  </si>
  <si>
    <t xml:space="preserve">Implementar lista de chequeo de requisitos de los estudiantes para su admisión </t>
  </si>
  <si>
    <t xml:space="preserve">Admisiones </t>
  </si>
  <si>
    <t>Lista de chequeo</t>
  </si>
  <si>
    <t xml:space="preserve">No de casos presentados de admisiones erroneas
</t>
  </si>
  <si>
    <t>Posibilidad de recibir o solicitar cualquier dádiva o beneficio a nombre propio o de terceros con el fin de favorecer a alguien con un nombramiento.</t>
  </si>
  <si>
    <t>Talemto humano</t>
  </si>
  <si>
    <t>Se nombran funcionarios sin el lleno de requisitos legales para ocupar algún cargo</t>
  </si>
  <si>
    <t xml:space="preserve">Baja productividad del talento humano
Mala imagen de la entidad
</t>
  </si>
  <si>
    <t xml:space="preserve">El profesional  encargado, cada vez que hay un proceso de vinculación, valida el diligenciamiento del formato  mediante la comparación de la informacion de la lista de chequeo con los documentos de soporte de la hoja de vida, el cual tendrá un visto bueno del vicerrector Administrativo y financiero al cumplir la totalidad de requisitos. En el caso de encontrar una inconsistencia, se requiere  al profesional de talento humano para que aclare la misma. La evidencia de este control es la lista de chequeo diligenciada con el visto bueno del vicerrector administrativo y financiero </t>
  </si>
  <si>
    <t>Revisión obligatoria en cada vinculación del personal</t>
  </si>
  <si>
    <t xml:space="preserve">Talento humano </t>
  </si>
  <si>
    <t xml:space="preserve">Prueba de desempeño satisfactoria del cargo ocupado
</t>
  </si>
  <si>
    <t>R4</t>
  </si>
  <si>
    <t xml:space="preserve">Bienestar </t>
  </si>
  <si>
    <t>Posibilidad de recibir dádivas o beneficios a nombre propio o de terceros por favorecer el desarrollo de actividades de bienestar no acordes con la realidad institucional</t>
  </si>
  <si>
    <t xml:space="preserve"> Manipulación de la información de datos laborales de la persona a contratar.</t>
  </si>
  <si>
    <t xml:space="preserve">Realización de actividades no incluidas en el plan de trabajo </t>
  </si>
  <si>
    <t xml:space="preserve">Actividades que no satisfacen las expectativas de la comunidad educativa 
</t>
  </si>
  <si>
    <t xml:space="preserve">Se realizan actividades no contempladas en el plan de trabajo de bienestar </t>
  </si>
  <si>
    <t>El area de sistemas define los roles de bases de datos, para controlar las acciones sobre la misma por funcionalidad y aplicativo de información.</t>
  </si>
  <si>
    <t xml:space="preserve">El área de admisiones siempre deberá hacer una verificación de los requisitos de cada aspirante </t>
  </si>
  <si>
    <t xml:space="preserve">El seguimiento a los mantenimientos no se contempla como una actividad rutinaria sólo en caso excepcionales </t>
  </si>
  <si>
    <t>R5</t>
  </si>
  <si>
    <t>Legal administrativa</t>
  </si>
  <si>
    <t>R6</t>
  </si>
  <si>
    <t>Posibilidad de recibir o solicitar cualquier dádiva o beneficio a nombre propio o de terceros para adjudicar y celebrar un contrato.</t>
  </si>
  <si>
    <t>Estudios previos direccionados.</t>
  </si>
  <si>
    <t xml:space="preserve">Sanciones disciplinarias
Mala imagen de la entidad
</t>
  </si>
  <si>
    <t>Comité de contratación activo</t>
  </si>
  <si>
    <t>Area bienestar</t>
  </si>
  <si>
    <t xml:space="preserve">Area de sistemas </t>
  </si>
  <si>
    <t xml:space="preserve">Actas de reunión </t>
  </si>
  <si>
    <t xml:space="preserve">Plan de trabajo </t>
  </si>
  <si>
    <t xml:space="preserve">No de actividades de bienestar realizadas
% de satisfacción del personal en las actividades de bienestar </t>
  </si>
  <si>
    <t>Lista de chequeo elaborada</t>
  </si>
  <si>
    <t xml:space="preserve">Posibilidad de recibir o solicitar cualquier dádiva o beneficio a nombre propio o de terceros para direccionar proyectos de investigación </t>
  </si>
  <si>
    <t xml:space="preserve">Lineamientos investigativos direccionados </t>
  </si>
  <si>
    <t>R7</t>
  </si>
  <si>
    <t xml:space="preserve">Se elaboran los estudios previos favoreciendo a un proponente </t>
  </si>
  <si>
    <t>Se elaboran los lineamientos favorenciendo a un aliado</t>
  </si>
  <si>
    <t>Revisión por parte del comité evaluativo</t>
  </si>
  <si>
    <t>Comité evaluativo</t>
  </si>
  <si>
    <t>R8</t>
  </si>
  <si>
    <t>Posibilidad de recibir dádivas o beneficios a nombre propio o de terceros para emitir resultados de las evaluaciones distintos a la realidad.</t>
  </si>
  <si>
    <t>Control interno</t>
  </si>
  <si>
    <t>Ocultar hallazgos yo resultados de las auditorías lo cual impida identificar prácticas irregulares o corruptas.</t>
  </si>
  <si>
    <t xml:space="preserve">Auditorias sin objetividad  y sin independencia </t>
  </si>
  <si>
    <t xml:space="preserve">Proyectos de investigación no pertienentes con la realidad
</t>
  </si>
  <si>
    <t xml:space="preserve">Documentar las evaluaciones realizadas </t>
  </si>
  <si>
    <t>Formatos de auditoria</t>
  </si>
  <si>
    <t xml:space="preserve">Depende del número de auditorias en su programa anual de auditorías </t>
  </si>
  <si>
    <t xml:space="preserve">Formatos dligenciados </t>
  </si>
  <si>
    <t xml:space="preserve">No de auditorías realizadas
</t>
  </si>
  <si>
    <t>Jefe de control interno</t>
  </si>
  <si>
    <t>Estensión</t>
  </si>
  <si>
    <t>Internacionalización y biinguismo</t>
  </si>
  <si>
    <t>Servicio al ciudadano</t>
  </si>
  <si>
    <t>Gestion documental</t>
  </si>
  <si>
    <t>SIAC</t>
  </si>
  <si>
    <t xml:space="preserve">Gestión Tecnológica </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</si>
  <si>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</si>
  <si>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Posibilidad de recibir o solicitar cualquier dádiva o beneficio a nombre propio o de terceros para lograr la movilización saliente tanto nacional como internacional</t>
  </si>
  <si>
    <t>Falta de control en el cumplimiento de los requisitos y en el proceso de acceder a la movilidad</t>
  </si>
  <si>
    <t>Se aprueban movilidades sin el lleno de los requisitos</t>
  </si>
  <si>
    <t xml:space="preserve">Sanciones disciplinarias, legales 
Mala imagen de la entidad
</t>
  </si>
  <si>
    <t>Convocar un consejo académico para tratar la situación</t>
  </si>
  <si>
    <t>Profesional Especializado de Extensión y Proyección Social</t>
  </si>
  <si>
    <t>Investigación</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</si>
  <si>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</si>
  <si>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Convocar un comité de internacionalización para tratar la situación</t>
  </si>
  <si>
    <t>Convocatoria formulada
Plan de acción de extensión profesores de planta</t>
  </si>
  <si>
    <t>1 (convocatoria)
1 (cuadro consolidado)</t>
  </si>
  <si>
    <t xml:space="preserve">No de convocatorias
Cuadro consolidado de plan de acción extensión profesores de planta
</t>
  </si>
  <si>
    <t>Los roles y responsablidades estan claramente establecidos y los designa el área de sistemas</t>
  </si>
  <si>
    <t>Coordinador académico</t>
  </si>
  <si>
    <t>No de roles establecidos</t>
  </si>
  <si>
    <t>La lista de chequeo de requisitos se diligencia para cada estudiante desde el área de admisiones</t>
  </si>
  <si>
    <t>Posibilidad de recibir dádivas o beneficios a nombre propio o de terceros por alterar la información de la plataforma acedémica</t>
  </si>
  <si>
    <t xml:space="preserve">La plataforma académica es suceptible de manipulación </t>
  </si>
  <si>
    <t xml:space="preserve">Alteración de calificaciones
Cambio de número de estudiantes inscritos
Modificación de la malla curricular
Cambio en la distribución de los créditos académicos
</t>
  </si>
  <si>
    <t>Lista de chequeo diligenciada</t>
  </si>
  <si>
    <t xml:space="preserve">Depende del número de proyectos investigativos formulados </t>
  </si>
  <si>
    <t>Coordinador de investigación</t>
  </si>
  <si>
    <t>No de proyectos evaluados</t>
  </si>
  <si>
    <t xml:space="preserve">No de proyectos investigativos evaluados
</t>
  </si>
  <si>
    <t>Coordinar  las actividades académicas desarrolladas en la educación superior en INFOTEP, para formar el recurso humano calificado en el Departamento Archipiélago de San Andrés, Providencia, y Santa Catalina, en las áreas de competencia de la Institución.</t>
  </si>
  <si>
    <t>Se elaboran las linea s de trabajo favorenciendo un perifil específico tanto en proyectos sociales como en cursos de educación continua</t>
  </si>
  <si>
    <t>Posibilidad de recibir o solicitar cualquier dádiva o beneficio a nombre propio o de terceros para direccionar los beneficiarios del ejecutor de los proyectos sociales o la  asignación de  cursos de educación continua</t>
  </si>
  <si>
    <t>Poryectos sociales direccionados y cursos de educación continua no pertinentes</t>
  </si>
  <si>
    <t>R9</t>
  </si>
  <si>
    <t xml:space="preserve">Se elaboran convocatorias públicas a la comunidad educativa teniendo en cuenta lo plasmado en los documentos maestros de los programas y en los estudios de mercado contratados </t>
  </si>
  <si>
    <t xml:space="preserve">
Convocatoria relizada
Cuadro consolidado</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</si>
  <si>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</si>
  <si>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Direccionamiento </t>
  </si>
  <si>
    <t>R10</t>
  </si>
  <si>
    <t>R11</t>
  </si>
  <si>
    <t>R12</t>
  </si>
  <si>
    <t>R13</t>
  </si>
  <si>
    <t>R14</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</si>
  <si>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</si>
  <si>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Diseñar, fortalecer y mantener la infraestructura y servicios tecnológicos que soportan la gestión de la entidad, a partir del uso de tecnologías  y de desarrollos tecnológicos que permitan el logro de los objetivos institucionales.</t>
  </si>
  <si>
    <t>Posibilidad de  recibir o solicitar cualquier dádiva o beneficio a nombre propio o de terceros por modificar, filtrar o extraer información clasificada y reservada contenida en los diferentes sistemas de la Entidad.</t>
  </si>
  <si>
    <t xml:space="preserve">No realizar el seguimiento adecuado a los mantenimientos de sistemas de información </t>
  </si>
  <si>
    <t xml:space="preserve">
Pérdida de infotmación 
Acceso a información clasificada y reservada </t>
  </si>
  <si>
    <t xml:space="preserve"> Iniciar la investigación disciplinaria, fiscal o remitir a las instancias correspondientes.</t>
  </si>
  <si>
    <t xml:space="preserve">Restringir el acceso a los sistemas de información
Realizar una validación periódica de los usuarios </t>
  </si>
  <si>
    <t xml:space="preserve">Usuarios validados 
</t>
  </si>
  <si>
    <t xml:space="preserve">Listado de usuarios validados </t>
  </si>
  <si>
    <t xml:space="preserve">No de usuarios validados
</t>
  </si>
  <si>
    <t>Posibilidad de recibir dádivas o beneficios a nombre propio o de terceros para publicar contenidos no autorizados en los diferentes canales de comunicación</t>
  </si>
  <si>
    <t>Contenidos sin revisión antes de su publicación</t>
  </si>
  <si>
    <t xml:space="preserve">Desinformación a los grupos de valor 
Mala imagen de la entidad
</t>
  </si>
  <si>
    <t xml:space="preserve">Sanciones disciplinarias
Mala imagen de la entidad 
</t>
  </si>
  <si>
    <t xml:space="preserve">Líder del area de comunicaciones </t>
  </si>
  <si>
    <t xml:space="preserve">Contenidos publicados </t>
  </si>
  <si>
    <t xml:space="preserve">N° de contenidos publicados </t>
  </si>
  <si>
    <t xml:space="preserve">Diseñar estrategias comunicativas y de mercadeo para mejorar la imagen de la institución </t>
  </si>
  <si>
    <t>Se definen los roles y responsabildades y las validaciones de los usuarios</t>
  </si>
  <si>
    <t>Lista de usuarios validados</t>
  </si>
  <si>
    <t xml:space="preserve">Jefe de planeación </t>
  </si>
  <si>
    <t xml:space="preserve">No de capacitaciones realizadas </t>
  </si>
  <si>
    <t>Dirigir, gestionar y supervisar los recursos necesarios para el cumplimiento de objetivos y metas institucionales, con base en la normatividad vigente y políticas aplicables al sector para la mejora continua.</t>
  </si>
  <si>
    <t xml:space="preserve">Incumplimiento de los requisitos para poder definir una necesidad </t>
  </si>
  <si>
    <t>Posibilidad de pérdida, extravío  o manipulación de documentos, registros de documentos, soportes y demás información de manera intencional para favorecer a terceros.</t>
  </si>
  <si>
    <t xml:space="preserve">No se salvaguardan los documentos físicos y electrónicos y su acceso esta abierto a uso indiscriminado </t>
  </si>
  <si>
    <t xml:space="preserve">Pérdida de la información
No hay memoría archivística en la entidad 
</t>
  </si>
  <si>
    <t xml:space="preserve">Convocar un comité de MIPG para tratar la situación </t>
  </si>
  <si>
    <t xml:space="preserve">Líder del area de gestión documental </t>
  </si>
  <si>
    <t xml:space="preserve">Capacitaciones realizadas </t>
  </si>
  <si>
    <t xml:space="preserve">N° de capacitaciones realizadas </t>
  </si>
  <si>
    <t xml:space="preserve">Planear y ejecutar programas dirigidos a estudiantes y  egresados desde los diferentes componentes del área de bienestar los cuales son: recreación y deporte, arte y cultura, salud, apoyo socioeconómico y permanencia y graduación. </t>
  </si>
  <si>
    <t xml:space="preserve">Falta de control en salvaguardar los documentos físicos y electrónicos 
</t>
  </si>
  <si>
    <t xml:space="preserve">Profesional área de bienestar </t>
  </si>
  <si>
    <t>Administrar, ejecutar y gestionar los recursos necesarios para el cabal desempeño de las políticas, objetivos y metas institucionales, observando los principios de transparencia, eficiencia y eficacia, dando aplicabilidad a la normatividad vigente.</t>
  </si>
  <si>
    <t>Dirigir, incentivar y mantener el talento humano de INFOTEP para cumplir con los objetivos, metas y políticas institucionales, determinando competencias laborales adecuadas (educación, formación, habilidades y experiencia) para la prestación de los servicios.</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</si>
  <si>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</si>
  <si>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 xml:space="preserve">Adelantar la planificación, manejo y organización de la información documental producida y recibida por el INFOTEP, desde su origen hasta su destino final con el objeto de facilitar su utilización y conservación </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</si>
  <si>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</si>
  <si>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 xml:space="preserve">No de capacitaciones realizadas
</t>
  </si>
  <si>
    <t>Los contenidos publicados no cumplen con los estándares de calidad</t>
  </si>
  <si>
    <t>Depende del número de contenidos  publicados</t>
  </si>
  <si>
    <t xml:space="preserve">Posibilidad de recibir dádivas o beneficios a nombre propio o de terceros para favorecer el proceso de inscripción, modificación o renovación de los registros calificados </t>
  </si>
  <si>
    <t>Condiciones de calidad que no cumplen con lo estipulado por el MEN</t>
  </si>
  <si>
    <t xml:space="preserve">Las condiciones de calidad de la entidad no garantizan la inscripción, modificación o renovación de los registos calificados </t>
  </si>
  <si>
    <t xml:space="preserve">Mala imagen de la entidad
Detrimento patrimonial
Pérdida de estudiantes
Falta de credibilidad en el sector </t>
  </si>
  <si>
    <t xml:space="preserve">Convocar Consejo directivo para la toma de decisiones </t>
  </si>
  <si>
    <t xml:space="preserve">Líder SIAC
Alta Dirección </t>
  </si>
  <si>
    <t xml:space="preserve">Seguimientos realizados </t>
  </si>
  <si>
    <t xml:space="preserve">No de segumientos realizados </t>
  </si>
  <si>
    <t>Posibilidad de recibir o solicitar cualquier dádiva o beneficio a nombre propio o de terceros con el fin de adelantar un trámite o servicio</t>
  </si>
  <si>
    <t xml:space="preserve">Presiones indebidas
Desconocimiento y/o experiencia por parte del personal que presta el servicio </t>
  </si>
  <si>
    <t xml:space="preserve">Pérdida de credibilidad
sanciones   
Insatisfacción de los grupos de valor </t>
  </si>
  <si>
    <t xml:space="preserve">No se gestionan los trámites conforme a los requisitos  establecidos </t>
  </si>
  <si>
    <t xml:space="preserve">Se realizan capacitaciones al personal del área de servicio al ciudadano para conocer los requisitos dentro de cada uno de los trámites o servicios ofrecidos por la entidad </t>
  </si>
  <si>
    <t xml:space="preserve">Convocar una reunión con el grupo de servicio al ciudadano para la toma de decisiones </t>
  </si>
  <si>
    <t xml:space="preserve">Realizar las capacitaciones al personal de forma periódica </t>
  </si>
  <si>
    <t xml:space="preserve">Líder del área de servcio al ciudadano </t>
  </si>
  <si>
    <t xml:space="preserve">Número de capacitaciones realizadas </t>
  </si>
  <si>
    <t xml:space="preserve">El personal del área de atención al ciudadano participó de una capacitación relacionada con la temática </t>
  </si>
  <si>
    <t>Líder área gestión administrativa y financiera</t>
  </si>
  <si>
    <t>Contratos suscritos</t>
  </si>
  <si>
    <t xml:space="preserve">No de contratos suscritos
</t>
  </si>
  <si>
    <t>Gestión administrativa y financiera</t>
  </si>
  <si>
    <t>Implementar lista de chequeo de revisión de requisitos para el cargo</t>
  </si>
  <si>
    <t xml:space="preserve">Líder de talento humano </t>
  </si>
  <si>
    <t>Modificar el plan  en caso de que se presente un cambio sustancial y justificado  en lo programado</t>
  </si>
  <si>
    <t xml:space="preserve">Estatuto de auditoría interna y código de ética del auditor </t>
  </si>
  <si>
    <t xml:space="preserve">Líder de control interno </t>
  </si>
  <si>
    <t xml:space="preserve">No de auditorías realizadas </t>
  </si>
  <si>
    <t>No de  actas</t>
  </si>
  <si>
    <t>Número de actas</t>
  </si>
  <si>
    <t>Jefe de ORI</t>
  </si>
  <si>
    <t>Depende del número de invitaciones</t>
  </si>
  <si>
    <t>Las convocatorias se realizan y se consolidan un cuadro de plan de acción extensión profesores de planta  pero no se cumple el número de horas asignadas por los profesores  de planta, lo cual debe ser atendido por los procesos competentes del seguimiento</t>
  </si>
  <si>
    <t>No de mecanismos implementados
No de eventos vulnerables de ataque cibernetico</t>
  </si>
  <si>
    <t xml:space="preserve">Elaborar el cronograma de trabajo en cada inicio de vigencia y su visto bueno. El Vicerrector académico debe realizar el seguimiento al cronograma de trabajo como segunda linea de defensa </t>
  </si>
  <si>
    <t xml:space="preserve">Cronograma de trabajo en ejecución </t>
  </si>
  <si>
    <t>Cronograma de trabajo elaborado</t>
  </si>
  <si>
    <t xml:space="preserve">Revisión por parte del comité de contratación de contratos de procesos en los casos en que aplique
Visto bueno del ordenador del gasto para contratos de prestación de servicios </t>
  </si>
  <si>
    <t xml:space="preserve">Los procesos son revisados por el comité de contratación en los casos en que aplique
Los contratos de prestación de servicios tienen el visto bueno del ordenador del gasto </t>
  </si>
  <si>
    <t>Según aplique</t>
  </si>
  <si>
    <t>Comunicaciones y mercadeo</t>
  </si>
  <si>
    <t>El rol y la responsabilidad de publicar en los canales externos de comunicación de la entidad se tiene designado a una sóla persona</t>
  </si>
  <si>
    <t xml:space="preserve">Area sistemas </t>
  </si>
  <si>
    <t>Convocar reunion interna para determinar el responsable de la divulgacion no oficial de la informacion</t>
  </si>
  <si>
    <t xml:space="preserve">Los contenidos son revisados por la misma persona que los publica y previamente son solicitados y revisados por los líderes de las áreas </t>
  </si>
  <si>
    <t xml:space="preserve">Canalizar a traves del lider de comunicaciones, la divulgación de la información oficial de la institucion a medios externos  </t>
  </si>
  <si>
    <t>El área de planeación formula los proyectos  con los líderes de procesos y alta dirección alineados con la planeación estratégica de la entidad para que sean presentados ante los organismos competentes</t>
  </si>
  <si>
    <t>Reunión de direccionamiento estratégico para evaluar, ajustar y aprobar los planes y proyectos formulados</t>
  </si>
  <si>
    <t xml:space="preserve">Capacitación en planeación estratégica de planes, programas y proyectos </t>
  </si>
  <si>
    <t>No de convvocatorias
Cuadro consolidado</t>
  </si>
  <si>
    <t xml:space="preserve">Elaborar los lineamientos para abrir la convocatoria
de los proyectos sociales
Realizar las reuniones con los docentes para la identificación de los cursos de extensión </t>
  </si>
  <si>
    <t>Se presenta la solicitud de movilidad ante el consejo directivo o academico dependiendo de la persona a ser movilizada</t>
  </si>
  <si>
    <t>Definir dentro de la reunión con el consejo directivo o academico la autorizacion  la persona a realizar la movilidad saliente o entrante</t>
  </si>
  <si>
    <t>Reunión con los consejos</t>
  </si>
  <si>
    <t>La aprobacion de las movilidades salientes o entrantes quedan plasmadas en las actas de los respectivos consejos</t>
  </si>
  <si>
    <t xml:space="preserve">Capacitaciones periódicas en temas de Gestión Documental a los servidores encargados de administrar los archivos de gestión de la entidad por lo menos una vez al año, con el propósito de garantizar la buena administración y gestión de los archivos.  Ademas, se implementa el procedimiento de prestamo documental para evitar extravio o inadecuada manipulacion de los expedientes. Si se detecta deficiencia en la aplicación de los instrumentos archivísticos en las dependencias, se programaran nuevas visitas de capacitación a los servidores. </t>
  </si>
  <si>
    <t xml:space="preserve">Capacitaciones realizadas
</t>
  </si>
  <si>
    <t xml:space="preserve">El profesional de bienestar realiza el cronograma de trabajo anual de las actividades con visto bueno del vicerrector académico </t>
  </si>
  <si>
    <t>El cronograma de trabajo se encuentra elaborado y en proceso de implementación  y cada actividad es previamente revisada por el Vicerrector academico para su aprobacion</t>
  </si>
  <si>
    <t>Se tiene definida la segregacion de funciones en cada uno de los sistemas de informacion de la entidad. Copias de seguridad y - Backups.</t>
  </si>
  <si>
    <t>Se realiza el diligenciamiento de la lista de chequeo la cual se encuentra acorde con el manual de funciones para la vinculación de personal  con el visto bueno del Vicerrector administrativo y financieron</t>
  </si>
  <si>
    <t xml:space="preserve">Estatuto de auditoría interna y código de ética del auditor implementado con parámetros técnicos para cada auditoría, donde queden estandarizados todos los formatos de evaluación. Estos formatos deben tener toda  la información  a requerir.
</t>
  </si>
  <si>
    <t>Las evaluaciones se realizan conforme a lo establecido por el estatuto de auditoría y código del auditor y la idoneidad del auditor</t>
  </si>
  <si>
    <t>Realizar un seguimiento en cada etapa del proceso para la inscripción, modificación o renovación de los registros calificados 
ademas, el MEN realiza el proceso de aprobacion o no de las solicitudes de forma objetiva de acuerdo a la normatividad establecida</t>
  </si>
  <si>
    <t xml:space="preserve">El area del SIAC tiene personal designado para  hacer el seguimiento a cada una de las etapas de los registros calificados
El MEN dispone de la plataforma SACES donde se radican las solicitudes de inscripcion, modificacion o renovacion de registros calificados </t>
  </si>
  <si>
    <t>Seguimientos del personal
Seguimiento en SACES</t>
  </si>
  <si>
    <t>Depende del numero de procesos</t>
  </si>
  <si>
    <t xml:space="preserve">Seguimientos del personal
Seguimiento en SACES </t>
  </si>
  <si>
    <t>Se realizan los seguimientos de las etapas que se esten desarrollando por parte del personal del  area del SIAC.  Ademas, se dispone de personal capacitado  para realizar el seguimiento a las solicitudes que se radiquen en  SACES  para lograr respuesta a los requerimientos de completitud de la informacion  por parte del MEN segun sea el caso.</t>
  </si>
  <si>
    <t>Consolidar el Estudio Previo y Pliego de Condiciones teniendo en cuenta los requisitos de carácter técnico, jurídico y financiero.  
Establecer las especificaciones técnicas de los bienes y/o servicios a adquirir.
Elaborar el análisis del sector  (estudio de mercado, matriz de riesgos, entre otros).
Tener definida las funciones de cada uno, de tal manera que el funcionario revise lo suyo, el jefe revise lo realizado por el funcionario y que además sea revisado y avalado por un Comité de Contratación para todo contrato que lo amerite y por el nominador. De estas acciones se dejará constancia (visto bueno y acta).</t>
  </si>
  <si>
    <t xml:space="preserve">Las capacitaciones se realizaron de acuerdo al cronograma respectivo
</t>
  </si>
  <si>
    <t xml:space="preserve">Las capacitaciones se realizan de acuerdo a un cronograma
</t>
  </si>
  <si>
    <t xml:space="preserve">Capacitaciones realizadas 
</t>
  </si>
  <si>
    <t xml:space="preserve">N° de capacitaciones realizadas 
</t>
  </si>
  <si>
    <t xml:space="preserve">Capacitaciones realizadas 
</t>
  </si>
  <si>
    <t xml:space="preserve">Cualquier proyecto es aprobado a través del comité evaluativo con competencias investigativas y de extension de acuerdo al reglamento de investigacion e innovacion (Acuerdo 009 de 2021), de acuerdo a la convocatoria  y posterior a ello, se evaluán los proyectos por evaluadores externos ajenos a la institución </t>
  </si>
  <si>
    <t>Comité evaluativo en funcionamiento o evaluadores externos</t>
  </si>
  <si>
    <t xml:space="preserve">Consolidar los lineamientos técnicos, evaluar los documentos jurídicos mediante un comité de evaluación con competencias investigativas y de extension o evaluadores externos
</t>
  </si>
  <si>
    <t>FORMATO MATRIZ DE RIESGOS DE CORRUPCIÓN 2025</t>
  </si>
  <si>
    <t>El jefe de planeación ha participado en las asistencias técnicas en formulación de planes, programas y proyectos de inversión así como en temas relevantes para la proyección financiera</t>
  </si>
  <si>
    <t>SEGUIMIENTO RIESGOS DE CORRPUCION 2025</t>
  </si>
  <si>
    <r>
      <rPr>
        <b/>
        <u/>
        <sz val="10"/>
        <color rgb="FF000000"/>
        <rFont val="Calibri"/>
        <family val="2"/>
        <scheme val="minor"/>
      </rPr>
      <t>AREA RESPONSABLE</t>
    </r>
    <r>
      <rPr>
        <b/>
        <sz val="10"/>
        <color rgb="FF000000"/>
        <rFont val="Calibri"/>
        <family val="2"/>
        <scheme val="minor"/>
      </rPr>
      <t xml:space="preserve">
CONTROL INTERNO</t>
    </r>
  </si>
  <si>
    <t>FECHAS CORTES DE SEGUIMIENTOS</t>
  </si>
  <si>
    <t>¿SE MATERIALIZO EL RIESGO?</t>
  </si>
  <si>
    <t xml:space="preserve">
DESCRIPCION DE LA MATERIALIZACION DEL RIESGO Y OBSERVACIONES ASOCIADAS</t>
  </si>
  <si>
    <t>RESPONSABLE DEL SEGUIMIENTO</t>
  </si>
  <si>
    <t>TERCER
SEGUIMIENTO</t>
  </si>
  <si>
    <t>NO MATERIALIZADO</t>
  </si>
  <si>
    <r>
      <t xml:space="preserve">Como resultado del seguimiento y la evaluación realizada por la Oficina de Control Interno del INFOTEP, se evidenció que el riesgo no se materializó. Adicionalmente, se contó con el monitoreo cuatrimestral elaborado por cada uno de los lideres de los procesos con el acompanamiento  efectuado por la Oficina de Planeación, el cual sirvió como insumo para la verificación y análisis correspondiente, teniendo en cuenta que, a partir de la próxima vigencia, entrará a regir la </t>
    </r>
    <r>
      <rPr>
        <b/>
        <sz val="10"/>
        <color theme="1"/>
        <rFont val="Calibri"/>
        <family val="2"/>
        <scheme val="minor"/>
      </rPr>
      <t>Versión 7 de la Guía para la Gestión Integral del Riesgo</t>
    </r>
    <r>
      <rPr>
        <sz val="10"/>
        <color theme="1"/>
        <rFont val="Calibri"/>
        <family val="2"/>
        <scheme val="minor"/>
      </rPr>
      <t>, la cual adopta un enfoque más estratégico y preventivo, alineado con el Modelo Integrado de Planeación y Gestión (MIPG), esta actualización busca fortalecer la cultura de gestión del riesgo en el sector público, promoviendo una actuación más proactiva, orientada a la anticipación de riesgos, la toma de decisiones oportunas y la mejora continua del desempeño dentro de la institucion INFOTEP</t>
    </r>
  </si>
  <si>
    <t>CONTROL INTERNO</t>
  </si>
  <si>
    <t>SEPTIEMBRE/DICIEMBRE</t>
  </si>
  <si>
    <t>CONTROL INTERNO
OCI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</si>
</sst>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1"/>
      <color theme="1"/>
      <name val="Calibri"/>
      <family val="2"/>
      <scheme val="minor"/>
    </font>
    <font>
      <sz val="10"/>
      <name val="Arial"/>
      <family val="2"/>
    </font>
    <font>
      <sz val="11"/>
      <name val="Verdana"/>
      <family val="2"/>
    </font>
    <font>
      <b/>
      <sz val="11"/>
      <color theme="1"/>
      <name val="Calibri"/>
      <family val="2"/>
      <scheme val="minor"/>
    </font>
    <font>
      <b/>
      <sz val="11"/>
      <color theme="0"/>
      <name val="Calibri"/>
      <family val="2"/>
      <scheme val="minor"/>
    </font>
    <font>
      <b/>
      <sz val="12"/>
      <color theme="0"/>
      <name val="Arial Black"/>
      <family val="2"/>
    </font>
    <font>
      <sz val="8"/>
      <color theme="1"/>
      <name val="Calibri"/>
      <family val="2"/>
      <scheme val="minor"/>
    </font>
    <font>
      <sz val="10"/>
      <name val="Calibri"/>
      <family val="2"/>
      <scheme val="minor"/>
    </font>
    <font>
      <sz val="10"/>
      <color theme="1"/>
      <name val="Arial"/>
      <family val="2"/>
    </font>
    <font>
      <b/>
      <sz val="10"/>
      <name val="Arial"/>
      <family val="2"/>
    </font>
    <font>
      <b/>
      <sz val="20"/>
      <color theme="1"/>
      <name val="Calibri"/>
      <family val="2"/>
      <scheme val="minor"/>
    </font>
    <font>
      <b/>
      <sz val="10"/>
      <color rgb="FF000000"/>
      <name val="Arial"/>
      <family val="2"/>
    </font>
    <font>
      <b/>
      <sz val="12"/>
      <color rgb="FF000000"/>
      <name val="Arial"/>
      <family val="2"/>
    </font>
    <font>
      <sz val="8"/>
      <color rgb="FF000000"/>
      <name val="Arial"/>
      <family val="2"/>
    </font>
    <font>
      <b/>
      <sz val="10"/>
      <color theme="1"/>
      <name val="Arial"/>
      <family val="2"/>
    </font>
    <font>
      <sz val="11"/>
      <name val="Calibri"/>
      <family val="2"/>
      <scheme val="minor"/>
    </font>
    <font>
      <sz val="10"/>
      <color rgb="FF000000"/>
      <name val="Arial"/>
      <family val="2"/>
    </font>
    <font>
      <sz val="11"/>
      <color rgb="FF000000"/>
      <name val="Calibri"/>
      <family val="2"/>
      <scheme val="minor"/>
    </font>
    <font>
      <sz val="10"/>
      <color theme="1"/>
      <name val="Calibri"/>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b/>
      <sz val="8"/>
      <color rgb="FF000000"/>
      <name val="Arial"/>
      <family val="2"/>
    </font>
    <font>
      <sz val="11"/>
      <color rgb="FF000000"/>
      <name val="Arial"/>
      <family val="2"/>
    </font>
    <font>
      <sz val="11"/>
      <name val="Arial"/>
      <family val="2"/>
    </font>
    <font>
      <b/>
      <sz val="10"/>
      <color theme="1"/>
      <name val="Calibri"/>
      <family val="2"/>
      <scheme val="minor"/>
    </font>
    <font>
      <b/>
      <sz val="12"/>
      <color theme="1"/>
      <name val="Calibri"/>
      <family val="2"/>
      <scheme val="minor"/>
    </font>
    <font>
      <b/>
      <sz val="11"/>
      <color theme="1" tint="4.9989318521683403E-2"/>
      <name val="Arial"/>
      <family val="2"/>
    </font>
    <font>
      <b/>
      <sz val="9"/>
      <color rgb="FF000000"/>
      <name val="Arial"/>
      <family val="2"/>
    </font>
    <font>
      <b/>
      <sz val="16"/>
      <color theme="1"/>
      <name val="Calibri"/>
      <family val="2"/>
      <scheme val="minor"/>
    </font>
    <font>
      <sz val="12"/>
      <color theme="1"/>
      <name val="Calibri"/>
      <family val="2"/>
      <scheme val="minor"/>
    </font>
    <font>
      <sz val="16"/>
      <color theme="1"/>
      <name val="Calibri"/>
      <family val="2"/>
      <scheme val="minor"/>
    </font>
    <font>
      <b/>
      <sz val="16"/>
      <color theme="0"/>
      <name val="Calibri"/>
      <family val="2"/>
      <scheme val="minor"/>
    </font>
    <font>
      <sz val="12"/>
      <color rgb="FF000000"/>
      <name val="Arial"/>
      <family val="2"/>
    </font>
    <font>
      <b/>
      <sz val="18"/>
      <color theme="1"/>
      <name val="Arial"/>
      <family val="2"/>
    </font>
    <font>
      <sz val="12"/>
      <color theme="1"/>
      <name val="Arial"/>
      <family val="2"/>
    </font>
    <font>
      <b/>
      <sz val="10"/>
      <color rgb="FF000000"/>
      <name val="Calibri"/>
      <family val="2"/>
      <scheme val="minor"/>
    </font>
    <font>
      <b/>
      <u/>
      <sz val="10"/>
      <color rgb="FF000000"/>
      <name val="Calibri"/>
      <family val="2"/>
      <scheme val="minor"/>
    </font>
    <font>
      <b/>
      <sz val="12"/>
      <color rgb="FF000000"/>
      <name val="Calibri"/>
      <family val="2"/>
      <scheme val="minor"/>
    </font>
  </fonts>
  <fills count="17">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rgb="FF00B050"/>
        <bgColor indexed="64"/>
      </patternFill>
    </fill>
    <fill>
      <patternFill patternType="solid">
        <fgColor theme="9" tint="-0.249977111117893"/>
        <bgColor indexed="64"/>
      </patternFill>
    </fill>
    <fill>
      <patternFill patternType="solid">
        <fgColor theme="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EF6F0"/>
        <bgColor indexed="64"/>
      </patternFill>
    </fill>
    <fill>
      <patternFill patternType="solid">
        <fgColor rgb="FFFFC000"/>
        <bgColor indexed="64"/>
      </patternFill>
    </fill>
    <fill>
      <patternFill patternType="solid">
        <fgColor theme="3" tint="0.39997558519241921"/>
        <bgColor indexed="64"/>
      </patternFill>
    </fill>
    <fill>
      <patternFill patternType="solid">
        <fgColor rgb="FF33B8FB"/>
        <bgColor indexed="64"/>
      </patternFill>
    </fill>
    <fill>
      <patternFill patternType="solid">
        <fgColor rgb="FF00B0F0"/>
        <bgColor indexed="64"/>
      </patternFill>
    </fill>
    <fill>
      <patternFill patternType="solid">
        <fgColor theme="5" tint="0.59999389629810485"/>
        <bgColor indexed="64"/>
      </patternFill>
    </fill>
    <fill>
      <patternFill patternType="solid">
        <fgColor theme="5" tint="0.79998168889431442"/>
        <bgColor indexed="64"/>
      </patternFill>
    </fill>
  </fills>
  <borders count="65">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s>
  <cellStyleXfs count="6">
    <xf numFmtId="0" fontId="0" fillId="0" borderId="0"/>
    <xf numFmtId="0" fontId="1" fillId="0" borderId="0"/>
    <xf numFmtId="0" fontId="2" fillId="0" borderId="0"/>
    <xf numFmtId="0" fontId="1" fillId="0" borderId="0"/>
    <xf numFmtId="9" fontId="1" fillId="0" borderId="0" applyFont="0" applyFill="0" applyBorder="0" applyAlignment="0" applyProtection="0"/>
    <xf numFmtId="0" fontId="1" fillId="0" borderId="0"/>
  </cellStyleXfs>
  <cellXfs count="402">
    <xf numFmtId="0" fontId="0" fillId="0" borderId="0" xfId="0"/>
    <xf numFmtId="0" fontId="0" fillId="3" borderId="0" xfId="0" applyFill="1"/>
    <xf numFmtId="0" fontId="3"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4" borderId="2" xfId="0" applyFont="1" applyFill="1" applyBorder="1" applyAlignment="1">
      <alignment horizontal="center" vertical="center"/>
    </xf>
    <xf numFmtId="0" fontId="0" fillId="3" borderId="0" xfId="0" applyFill="1" applyAlignment="1">
      <alignment horizontal="center"/>
    </xf>
    <xf numFmtId="0" fontId="3" fillId="3" borderId="0" xfId="0" applyFont="1" applyFill="1" applyAlignment="1">
      <alignment vertical="center"/>
    </xf>
    <xf numFmtId="0" fontId="4" fillId="7" borderId="2" xfId="0" applyFont="1" applyFill="1" applyBorder="1" applyAlignment="1">
      <alignment horizontal="center" vertical="center"/>
    </xf>
    <xf numFmtId="0" fontId="0" fillId="0" borderId="0" xfId="0" applyAlignment="1">
      <alignment wrapText="1"/>
    </xf>
    <xf numFmtId="0" fontId="8" fillId="3" borderId="0" xfId="0" applyFont="1" applyFill="1" applyAlignment="1">
      <alignment horizontal="center" wrapText="1"/>
    </xf>
    <xf numFmtId="0" fontId="8" fillId="3" borderId="0" xfId="0" applyFont="1" applyFill="1" applyAlignment="1">
      <alignment wrapText="1"/>
    </xf>
    <xf numFmtId="0" fontId="8" fillId="3" borderId="0" xfId="0" applyFont="1" applyFill="1"/>
    <xf numFmtId="0" fontId="8" fillId="3" borderId="0" xfId="0" applyFont="1" applyFill="1" applyAlignment="1">
      <alignment horizontal="center" vertical="center"/>
    </xf>
    <xf numFmtId="0" fontId="8" fillId="3" borderId="0" xfId="0" applyFont="1" applyFill="1" applyAlignment="1">
      <alignment vertical="center"/>
    </xf>
    <xf numFmtId="0" fontId="0" fillId="0" borderId="0" xfId="0" applyAlignment="1">
      <alignment horizontal="center" vertical="center"/>
    </xf>
    <xf numFmtId="0" fontId="8" fillId="3" borderId="0" xfId="0" applyFont="1" applyFill="1" applyAlignment="1">
      <alignment horizontal="left"/>
    </xf>
    <xf numFmtId="0" fontId="0" fillId="0" borderId="0" xfId="0" applyAlignment="1">
      <alignment vertical="center"/>
    </xf>
    <xf numFmtId="0" fontId="8" fillId="3" borderId="0" xfId="0" applyFont="1" applyFill="1" applyAlignment="1">
      <alignment horizontal="left" vertical="center"/>
    </xf>
    <xf numFmtId="14" fontId="8" fillId="3" borderId="0" xfId="0" applyNumberFormat="1" applyFont="1" applyFill="1" applyAlignment="1">
      <alignment horizontal="left" vertical="center"/>
    </xf>
    <xf numFmtId="0" fontId="10" fillId="0" borderId="0" xfId="0" applyFont="1" applyAlignment="1">
      <alignment horizontal="left" vertical="center"/>
    </xf>
    <xf numFmtId="0" fontId="7" fillId="0" borderId="2" xfId="1" applyFont="1" applyBorder="1" applyAlignment="1">
      <alignment horizontal="left" vertical="center" wrapText="1"/>
    </xf>
    <xf numFmtId="0" fontId="0" fillId="0" borderId="2" xfId="0" applyBorder="1"/>
    <xf numFmtId="0" fontId="0" fillId="0" borderId="0" xfId="0" applyAlignment="1">
      <alignment horizontal="left" vertical="top"/>
    </xf>
    <xf numFmtId="0" fontId="1" fillId="0" borderId="5" xfId="2" applyFont="1" applyBorder="1" applyAlignment="1" applyProtection="1">
      <alignment horizontal="left" vertical="center" wrapText="1"/>
      <protection hidden="1"/>
    </xf>
    <xf numFmtId="0" fontId="0" fillId="0" borderId="5" xfId="0" applyBorder="1" applyAlignment="1">
      <alignment horizontal="center" vertical="center"/>
    </xf>
    <xf numFmtId="0" fontId="24" fillId="6" borderId="5" xfId="0" applyFont="1" applyFill="1" applyBorder="1" applyAlignment="1">
      <alignment horizontal="center" vertical="center" wrapText="1"/>
    </xf>
    <xf numFmtId="0" fontId="7" fillId="0" borderId="5" xfId="1" applyFont="1" applyBorder="1" applyAlignment="1">
      <alignment horizontal="left" vertical="center" wrapText="1"/>
    </xf>
    <xf numFmtId="0" fontId="0" fillId="3" borderId="0" xfId="0" applyFill="1" applyAlignment="1">
      <alignment horizontal="center" vertical="center" wrapText="1"/>
    </xf>
    <xf numFmtId="0" fontId="0" fillId="0" borderId="17" xfId="0" applyBorder="1" applyAlignment="1">
      <alignment horizontal="center" vertical="center"/>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24" fillId="6" borderId="17"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3" fillId="0" borderId="0" xfId="0" applyFont="1" applyAlignment="1">
      <alignment wrapText="1"/>
    </xf>
    <xf numFmtId="0" fontId="0" fillId="0" borderId="0" xfId="0" applyAlignment="1">
      <alignment horizontal="center" wrapText="1"/>
    </xf>
    <xf numFmtId="0" fontId="3" fillId="0" borderId="0" xfId="0" applyFont="1" applyAlignment="1">
      <alignment horizontal="center" wrapText="1"/>
    </xf>
    <xf numFmtId="0" fontId="0" fillId="0" borderId="0" xfId="0" applyAlignment="1">
      <alignment horizontal="center" vertical="center" wrapText="1"/>
    </xf>
    <xf numFmtId="0" fontId="32" fillId="3" borderId="2" xfId="0" applyFont="1" applyFill="1" applyBorder="1" applyAlignment="1">
      <alignment horizontal="center" vertical="center" wrapText="1"/>
    </xf>
    <xf numFmtId="0" fontId="6" fillId="3" borderId="0" xfId="0" applyFont="1" applyFill="1" applyAlignment="1">
      <alignment vertical="center" wrapText="1"/>
    </xf>
    <xf numFmtId="0" fontId="3" fillId="3" borderId="12" xfId="0" applyFont="1" applyFill="1" applyBorder="1" applyAlignment="1">
      <alignment horizontal="center" vertical="center" readingOrder="1"/>
    </xf>
    <xf numFmtId="0" fontId="31" fillId="0" borderId="13" xfId="0" applyFont="1" applyBorder="1" applyAlignment="1">
      <alignment horizontal="center" vertical="center" wrapText="1"/>
    </xf>
    <xf numFmtId="0" fontId="3" fillId="3" borderId="16" xfId="0" applyFont="1" applyFill="1" applyBorder="1" applyAlignment="1">
      <alignment horizontal="center" vertical="center" readingOrder="1"/>
    </xf>
    <xf numFmtId="49" fontId="32" fillId="3" borderId="17" xfId="0" applyNumberFormat="1" applyFont="1" applyFill="1" applyBorder="1" applyAlignment="1">
      <alignment horizontal="center" vertical="center" wrapText="1"/>
    </xf>
    <xf numFmtId="0" fontId="31" fillId="0" borderId="18" xfId="0" applyFont="1" applyBorder="1" applyAlignment="1">
      <alignment horizontal="center" vertical="center" wrapText="1"/>
    </xf>
    <xf numFmtId="0" fontId="3" fillId="3" borderId="31" xfId="0" applyFont="1" applyFill="1" applyBorder="1" applyAlignment="1">
      <alignment horizontal="center" vertical="center" readingOrder="1"/>
    </xf>
    <xf numFmtId="0" fontId="32" fillId="3" borderId="5" xfId="0" applyFont="1" applyFill="1" applyBorder="1" applyAlignment="1">
      <alignment horizontal="center" vertical="center" wrapText="1"/>
    </xf>
    <xf numFmtId="0" fontId="31" fillId="0" borderId="33" xfId="0" applyFont="1" applyBorder="1" applyAlignment="1">
      <alignment horizontal="center" vertical="center" wrapText="1"/>
    </xf>
    <xf numFmtId="0" fontId="3" fillId="3" borderId="26" xfId="0" applyFont="1" applyFill="1" applyBorder="1" applyAlignment="1">
      <alignment horizontal="center" vertical="center"/>
    </xf>
    <xf numFmtId="0" fontId="3" fillId="3" borderId="27" xfId="0" applyFont="1" applyFill="1" applyBorder="1" applyAlignment="1">
      <alignment horizontal="center" vertical="center"/>
    </xf>
    <xf numFmtId="0" fontId="3" fillId="0" borderId="28"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7" xfId="0" applyFont="1" applyBorder="1" applyAlignment="1">
      <alignment vertical="center" wrapText="1"/>
    </xf>
    <xf numFmtId="0" fontId="31" fillId="0" borderId="38" xfId="0" applyFont="1" applyBorder="1" applyAlignment="1">
      <alignment vertical="center" wrapText="1"/>
    </xf>
    <xf numFmtId="0" fontId="31" fillId="0" borderId="45" xfId="0" applyFont="1" applyBorder="1" applyAlignment="1">
      <alignment vertical="center" wrapText="1"/>
    </xf>
    <xf numFmtId="0" fontId="26" fillId="0" borderId="49"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4" xfId="0" applyFont="1" applyBorder="1" applyAlignment="1">
      <alignment horizontal="center" vertical="center" wrapText="1"/>
    </xf>
    <xf numFmtId="0" fontId="26" fillId="0" borderId="25" xfId="0" applyFont="1" applyBorder="1" applyAlignment="1">
      <alignment horizontal="center" vertical="center" wrapText="1"/>
    </xf>
    <xf numFmtId="0" fontId="30" fillId="6" borderId="0" xfId="0" applyFont="1" applyFill="1" applyAlignment="1">
      <alignment vertical="center" wrapText="1"/>
    </xf>
    <xf numFmtId="0" fontId="10" fillId="0" borderId="0" xfId="0" applyFont="1" applyAlignment="1">
      <alignment horizontal="left"/>
    </xf>
    <xf numFmtId="0" fontId="18" fillId="0" borderId="0" xfId="0" applyFont="1" applyAlignment="1">
      <alignment wrapText="1"/>
    </xf>
    <xf numFmtId="0" fontId="26" fillId="0" borderId="0" xfId="0" applyFont="1" applyAlignment="1">
      <alignment horizontal="center" wrapText="1"/>
    </xf>
    <xf numFmtId="0" fontId="26" fillId="11" borderId="26" xfId="0" applyFont="1" applyFill="1" applyBorder="1" applyAlignment="1">
      <alignment horizontal="center" vertical="center" wrapText="1"/>
    </xf>
    <xf numFmtId="0" fontId="26" fillId="11" borderId="27" xfId="0" applyFont="1" applyFill="1" applyBorder="1" applyAlignment="1">
      <alignment horizontal="center" vertical="center" wrapText="1"/>
    </xf>
    <xf numFmtId="0" fontId="26" fillId="11" borderId="28" xfId="0" applyFont="1" applyFill="1" applyBorder="1" applyAlignment="1">
      <alignment horizontal="center" vertical="center" wrapText="1"/>
    </xf>
    <xf numFmtId="0" fontId="31" fillId="0" borderId="31" xfId="0" applyFont="1" applyBorder="1" applyAlignment="1">
      <alignment horizontal="center" vertical="center" wrapText="1"/>
    </xf>
    <xf numFmtId="0" fontId="27" fillId="0" borderId="0" xfId="0" applyFont="1" applyAlignment="1">
      <alignment horizontal="center" vertical="center" wrapText="1"/>
    </xf>
    <xf numFmtId="0" fontId="31" fillId="0" borderId="12"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0" xfId="0" applyFont="1" applyAlignment="1">
      <alignment horizontal="center" vertical="center" wrapText="1"/>
    </xf>
    <xf numFmtId="0" fontId="0" fillId="8" borderId="0" xfId="0" applyFill="1" applyAlignment="1">
      <alignment vertical="top" wrapText="1"/>
    </xf>
    <xf numFmtId="14" fontId="11" fillId="6" borderId="4" xfId="0" applyNumberFormat="1"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20" xfId="0" applyFont="1" applyFill="1" applyBorder="1" applyAlignment="1">
      <alignment horizontal="center" vertical="center" wrapText="1"/>
    </xf>
    <xf numFmtId="14" fontId="11" fillId="6" borderId="19" xfId="0" applyNumberFormat="1" applyFont="1" applyFill="1" applyBorder="1" applyAlignment="1">
      <alignment horizontal="center" vertical="center" wrapText="1"/>
    </xf>
    <xf numFmtId="14" fontId="1" fillId="0" borderId="12" xfId="2" applyNumberFormat="1" applyFont="1" applyBorder="1" applyAlignment="1" applyProtection="1">
      <alignment horizontal="center" vertical="center" wrapText="1"/>
      <protection hidden="1"/>
    </xf>
    <xf numFmtId="14" fontId="1" fillId="0" borderId="12" xfId="2" applyNumberFormat="1" applyFont="1" applyBorder="1" applyAlignment="1" applyProtection="1">
      <alignment vertical="center" wrapText="1"/>
      <protection hidden="1"/>
    </xf>
    <xf numFmtId="14" fontId="1" fillId="0" borderId="16" xfId="2" applyNumberFormat="1" applyFont="1" applyBorder="1" applyAlignment="1" applyProtection="1">
      <alignment horizontal="center" vertical="center" wrapText="1"/>
      <protection hidden="1"/>
    </xf>
    <xf numFmtId="0" fontId="33" fillId="7" borderId="2"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7" fillId="0" borderId="33" xfId="1" applyFont="1" applyBorder="1" applyAlignment="1">
      <alignment vertical="center" wrapText="1"/>
    </xf>
    <xf numFmtId="0" fontId="8" fillId="0" borderId="5" xfId="0" applyFont="1" applyBorder="1" applyAlignment="1">
      <alignment vertical="center" wrapText="1"/>
    </xf>
    <xf numFmtId="0" fontId="8" fillId="0" borderId="5" xfId="0" applyFont="1" applyBorder="1" applyAlignment="1">
      <alignment horizontal="left" vertical="center" wrapText="1"/>
    </xf>
    <xf numFmtId="0" fontId="24" fillId="6" borderId="2" xfId="0" applyFont="1" applyFill="1" applyBorder="1" applyAlignment="1">
      <alignment horizontal="center" vertical="center" wrapText="1"/>
    </xf>
    <xf numFmtId="0" fontId="30" fillId="11" borderId="23" xfId="0" applyFont="1" applyFill="1" applyBorder="1" applyAlignment="1">
      <alignment vertical="center" wrapText="1"/>
    </xf>
    <xf numFmtId="0" fontId="30" fillId="11" borderId="49" xfId="0" applyFont="1" applyFill="1" applyBorder="1" applyAlignment="1">
      <alignment vertical="center" wrapText="1"/>
    </xf>
    <xf numFmtId="0" fontId="34" fillId="0" borderId="42" xfId="0" applyFont="1" applyBorder="1" applyAlignment="1">
      <alignment horizontal="justify" vertical="center" wrapText="1"/>
    </xf>
    <xf numFmtId="0" fontId="34" fillId="0" borderId="52" xfId="0" applyFont="1" applyBorder="1" applyAlignment="1">
      <alignment horizontal="justify" vertical="center" wrapText="1"/>
    </xf>
    <xf numFmtId="0" fontId="34" fillId="0" borderId="52" xfId="0" applyFont="1" applyBorder="1" applyAlignment="1">
      <alignment horizontal="center" vertical="center" wrapText="1"/>
    </xf>
    <xf numFmtId="0" fontId="34" fillId="0" borderId="43" xfId="0" applyFont="1" applyBorder="1" applyAlignment="1">
      <alignment horizontal="justify" vertical="center" wrapText="1"/>
    </xf>
    <xf numFmtId="0" fontId="0" fillId="0" borderId="2" xfId="0" applyBorder="1" applyAlignment="1">
      <alignment vertical="center"/>
    </xf>
    <xf numFmtId="14" fontId="1" fillId="0" borderId="13" xfId="2" applyNumberFormat="1" applyFont="1" applyBorder="1" applyAlignment="1" applyProtection="1">
      <alignment horizontal="center" vertical="center" wrapText="1"/>
      <protection hidden="1"/>
    </xf>
    <xf numFmtId="0" fontId="8" fillId="0" borderId="13" xfId="0" applyFont="1" applyBorder="1" applyAlignment="1">
      <alignment horizontal="left" vertical="center" wrapText="1"/>
    </xf>
    <xf numFmtId="0" fontId="8" fillId="0" borderId="18" xfId="0" applyFont="1" applyBorder="1" applyAlignment="1">
      <alignment horizontal="left" vertical="center" wrapText="1"/>
    </xf>
    <xf numFmtId="14" fontId="1" fillId="0" borderId="33" xfId="2" applyNumberFormat="1" applyFont="1" applyBorder="1" applyAlignment="1" applyProtection="1">
      <alignment horizontal="center" vertical="center" wrapText="1"/>
      <protection hidden="1"/>
    </xf>
    <xf numFmtId="0" fontId="14" fillId="3" borderId="27" xfId="0" applyFont="1" applyFill="1" applyBorder="1" applyAlignment="1">
      <alignment horizontal="center" vertical="center"/>
    </xf>
    <xf numFmtId="0" fontId="14" fillId="3" borderId="28" xfId="0" applyFont="1" applyFill="1" applyBorder="1" applyAlignment="1">
      <alignment horizontal="center" vertical="center"/>
    </xf>
    <xf numFmtId="0" fontId="7" fillId="0" borderId="53" xfId="1" applyFont="1" applyBorder="1" applyAlignment="1">
      <alignment vertical="center" wrapText="1"/>
    </xf>
    <xf numFmtId="14" fontId="1" fillId="0" borderId="55" xfId="2" applyNumberFormat="1" applyFont="1" applyBorder="1" applyAlignment="1" applyProtection="1">
      <alignment vertical="center" wrapText="1"/>
      <protection hidden="1"/>
    </xf>
    <xf numFmtId="0" fontId="8" fillId="0" borderId="33" xfId="0" applyFont="1" applyBorder="1" applyAlignment="1">
      <alignment horizontal="left" vertical="center" wrapText="1"/>
    </xf>
    <xf numFmtId="0" fontId="8" fillId="0" borderId="55" xfId="0" applyFont="1" applyBorder="1" applyAlignment="1">
      <alignment horizontal="left" vertical="center" wrapText="1"/>
    </xf>
    <xf numFmtId="0" fontId="14" fillId="3" borderId="26" xfId="0" applyFont="1" applyFill="1" applyBorder="1" applyAlignment="1">
      <alignment vertical="center" wrapText="1"/>
    </xf>
    <xf numFmtId="0" fontId="8" fillId="3" borderId="31" xfId="0" applyFont="1" applyFill="1" applyBorder="1" applyAlignment="1">
      <alignment vertical="center" wrapText="1"/>
    </xf>
    <xf numFmtId="0" fontId="8" fillId="3" borderId="12" xfId="0" applyFont="1" applyFill="1" applyBorder="1" applyAlignment="1">
      <alignment vertical="center" wrapText="1"/>
    </xf>
    <xf numFmtId="0" fontId="8" fillId="3" borderId="54" xfId="0" applyFont="1" applyFill="1" applyBorder="1" applyAlignment="1">
      <alignment vertical="center" wrapText="1"/>
    </xf>
    <xf numFmtId="0" fontId="8" fillId="6" borderId="31" xfId="0" applyFont="1" applyFill="1" applyBorder="1" applyAlignment="1">
      <alignment vertical="center" wrapText="1"/>
    </xf>
    <xf numFmtId="0" fontId="8" fillId="6" borderId="5" xfId="0" applyFont="1" applyFill="1" applyBorder="1" applyAlignment="1">
      <alignment vertical="center" wrapText="1"/>
    </xf>
    <xf numFmtId="0" fontId="8" fillId="6" borderId="12" xfId="0" applyFont="1" applyFill="1" applyBorder="1" applyAlignment="1">
      <alignment vertical="center" wrapText="1"/>
    </xf>
    <xf numFmtId="0" fontId="8" fillId="6" borderId="2" xfId="0" applyFont="1" applyFill="1" applyBorder="1" applyAlignment="1">
      <alignment vertical="center" wrapText="1"/>
    </xf>
    <xf numFmtId="0" fontId="8" fillId="6" borderId="54" xfId="0" applyFont="1" applyFill="1" applyBorder="1" applyAlignment="1">
      <alignment vertical="center" wrapText="1"/>
    </xf>
    <xf numFmtId="0" fontId="8" fillId="6" borderId="53" xfId="0" applyFont="1" applyFill="1" applyBorder="1" applyAlignment="1">
      <alignment vertical="center" wrapText="1"/>
    </xf>
    <xf numFmtId="0" fontId="14" fillId="6" borderId="26" xfId="0" applyFont="1" applyFill="1" applyBorder="1" applyAlignment="1">
      <alignment vertical="center" wrapText="1"/>
    </xf>
    <xf numFmtId="0" fontId="8" fillId="6" borderId="16" xfId="0" applyFont="1" applyFill="1" applyBorder="1" applyAlignment="1">
      <alignment vertical="center" wrapText="1"/>
    </xf>
    <xf numFmtId="0" fontId="8" fillId="6" borderId="17" xfId="0" applyFont="1" applyFill="1" applyBorder="1" applyAlignment="1">
      <alignment vertical="center" wrapText="1"/>
    </xf>
    <xf numFmtId="0" fontId="14" fillId="3" borderId="26" xfId="0" applyFont="1" applyFill="1" applyBorder="1" applyAlignment="1">
      <alignment horizontal="center" vertical="center"/>
    </xf>
    <xf numFmtId="0" fontId="0" fillId="0" borderId="31" xfId="0" applyBorder="1" applyAlignment="1">
      <alignment vertical="center"/>
    </xf>
    <xf numFmtId="0" fontId="0" fillId="0" borderId="12" xfId="0" applyBorder="1" applyAlignment="1">
      <alignment vertical="center"/>
    </xf>
    <xf numFmtId="0" fontId="8" fillId="3" borderId="0" xfId="0" applyFont="1" applyFill="1" applyAlignment="1">
      <alignment vertical="center" wrapText="1"/>
    </xf>
    <xf numFmtId="0" fontId="14" fillId="3" borderId="56" xfId="0" applyFont="1" applyFill="1" applyBorder="1" applyAlignment="1">
      <alignment horizontal="center" vertical="center"/>
    </xf>
    <xf numFmtId="0" fontId="8" fillId="0" borderId="3" xfId="0" applyFont="1" applyBorder="1" applyAlignment="1">
      <alignment horizontal="left" vertical="center" wrapText="1"/>
    </xf>
    <xf numFmtId="0" fontId="8" fillId="0" borderId="15" xfId="0" applyFont="1" applyBorder="1" applyAlignment="1">
      <alignment horizontal="left"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14" fillId="3" borderId="0" xfId="0" applyFont="1" applyFill="1" applyAlignment="1">
      <alignment vertical="center" wrapText="1"/>
    </xf>
    <xf numFmtId="0" fontId="18" fillId="0" borderId="21" xfId="0" applyFont="1" applyBorder="1" applyAlignment="1">
      <alignment horizontal="left" vertical="center" wrapText="1"/>
    </xf>
    <xf numFmtId="0" fontId="18" fillId="0" borderId="3" xfId="0" applyFont="1" applyBorder="1" applyAlignment="1">
      <alignment horizontal="left" vertical="center" wrapText="1"/>
    </xf>
    <xf numFmtId="0" fontId="18" fillId="0" borderId="3" xfId="0" applyFont="1" applyBorder="1" applyAlignment="1">
      <alignment vertical="center" wrapText="1"/>
    </xf>
    <xf numFmtId="0" fontId="8" fillId="0" borderId="3" xfId="0" applyFont="1" applyBorder="1" applyAlignment="1">
      <alignment vertical="center" wrapText="1"/>
    </xf>
    <xf numFmtId="0" fontId="0" fillId="0" borderId="11" xfId="0" applyBorder="1" applyAlignment="1">
      <alignment vertical="center"/>
    </xf>
    <xf numFmtId="0" fontId="0" fillId="0" borderId="14" xfId="0" applyBorder="1" applyAlignment="1">
      <alignment vertical="center"/>
    </xf>
    <xf numFmtId="0" fontId="0" fillId="0" borderId="48" xfId="0" applyBorder="1" applyAlignment="1">
      <alignment vertical="center"/>
    </xf>
    <xf numFmtId="0" fontId="3" fillId="0" borderId="49" xfId="0" applyFont="1" applyBorder="1" applyAlignment="1">
      <alignment horizontal="center" vertical="center"/>
    </xf>
    <xf numFmtId="0" fontId="35" fillId="3" borderId="0" xfId="0" applyFont="1" applyFill="1" applyAlignment="1">
      <alignment vertical="center"/>
    </xf>
    <xf numFmtId="0" fontId="5" fillId="12" borderId="3" xfId="0" applyFont="1" applyFill="1" applyBorder="1" applyAlignment="1">
      <alignment vertical="center"/>
    </xf>
    <xf numFmtId="0" fontId="5" fillId="12" borderId="2" xfId="0" applyFont="1" applyFill="1" applyBorder="1" applyAlignment="1">
      <alignment horizontal="center" vertical="center"/>
    </xf>
    <xf numFmtId="0" fontId="16" fillId="0" borderId="4" xfId="0" applyFont="1" applyBorder="1" applyAlignment="1">
      <alignment horizontal="center" vertical="center"/>
    </xf>
    <xf numFmtId="0" fontId="16" fillId="0" borderId="39" xfId="0" applyFont="1" applyBorder="1" applyAlignment="1">
      <alignment horizontal="center" vertical="center"/>
    </xf>
    <xf numFmtId="0" fontId="17" fillId="0" borderId="4" xfId="0" applyFont="1" applyBorder="1" applyAlignment="1">
      <alignment horizontal="center" vertical="center"/>
    </xf>
    <xf numFmtId="0" fontId="0" fillId="0" borderId="4" xfId="0" applyBorder="1" applyAlignment="1">
      <alignment horizontal="center" vertical="center"/>
    </xf>
    <xf numFmtId="0" fontId="0" fillId="0" borderId="39" xfId="0" applyBorder="1" applyAlignment="1">
      <alignment horizontal="center" vertical="center"/>
    </xf>
    <xf numFmtId="0" fontId="8" fillId="6" borderId="4" xfId="0" applyFont="1" applyFill="1" applyBorder="1" applyAlignment="1">
      <alignment horizontal="left" vertical="top" wrapText="1"/>
    </xf>
    <xf numFmtId="0" fontId="0" fillId="0" borderId="20" xfId="0" applyBorder="1" applyAlignment="1">
      <alignment horizontal="left" vertical="top" wrapText="1"/>
    </xf>
    <xf numFmtId="0" fontId="0" fillId="0" borderId="41" xfId="0" applyBorder="1" applyAlignment="1">
      <alignment horizontal="left" vertical="top" wrapText="1"/>
    </xf>
    <xf numFmtId="0" fontId="8" fillId="3" borderId="4"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39" xfId="0" applyFont="1" applyFill="1" applyBorder="1" applyAlignment="1">
      <alignment horizontal="center" vertical="top" wrapText="1"/>
    </xf>
    <xf numFmtId="0" fontId="15" fillId="0" borderId="19" xfId="2" applyFont="1" applyBorder="1" applyAlignment="1" applyProtection="1">
      <alignment horizontal="center" vertical="center" wrapText="1"/>
      <protection hidden="1"/>
    </xf>
    <xf numFmtId="0" fontId="15" fillId="0" borderId="40" xfId="2" applyFont="1" applyBorder="1" applyAlignment="1" applyProtection="1">
      <alignment horizontal="center" vertical="center" wrapText="1"/>
      <protection hidden="1"/>
    </xf>
    <xf numFmtId="0" fontId="15" fillId="0" borderId="4" xfId="2" applyFont="1" applyBorder="1" applyAlignment="1" applyProtection="1">
      <alignment horizontal="center" vertical="center" wrapText="1"/>
      <protection hidden="1"/>
    </xf>
    <xf numFmtId="0" fontId="15" fillId="0" borderId="39" xfId="2" applyFont="1" applyBorder="1" applyAlignment="1" applyProtection="1">
      <alignment horizontal="center" vertical="center" wrapText="1"/>
      <protection hidden="1"/>
    </xf>
    <xf numFmtId="0" fontId="15" fillId="0" borderId="42" xfId="1" applyFont="1" applyBorder="1" applyAlignment="1">
      <alignment horizontal="center" vertical="center" wrapText="1"/>
    </xf>
    <xf numFmtId="0" fontId="15" fillId="0" borderId="43" xfId="1" applyFont="1" applyBorder="1" applyAlignment="1">
      <alignment horizontal="center" vertical="center" wrapText="1"/>
    </xf>
    <xf numFmtId="0" fontId="14" fillId="6" borderId="4" xfId="0" applyFont="1" applyFill="1" applyBorder="1" applyAlignment="1">
      <alignment horizontal="center" vertical="center"/>
    </xf>
    <xf numFmtId="0" fontId="14" fillId="6" borderId="39" xfId="0" applyFont="1" applyFill="1" applyBorder="1" applyAlignment="1">
      <alignment horizontal="center" vertical="center"/>
    </xf>
    <xf numFmtId="0" fontId="24" fillId="6" borderId="4" xfId="0" applyFont="1" applyFill="1" applyBorder="1" applyAlignment="1">
      <alignment horizontal="center" vertical="center" wrapText="1"/>
    </xf>
    <xf numFmtId="0" fontId="24" fillId="6" borderId="39" xfId="0" applyFont="1" applyFill="1" applyBorder="1" applyAlignment="1">
      <alignment horizontal="center" vertical="center" wrapText="1"/>
    </xf>
    <xf numFmtId="0" fontId="7" fillId="5" borderId="20" xfId="1" applyFont="1" applyFill="1" applyBorder="1" applyAlignment="1">
      <alignment horizontal="center" vertical="center" wrapText="1"/>
    </xf>
    <xf numFmtId="0" fontId="7" fillId="5" borderId="41" xfId="1" applyFont="1" applyFill="1" applyBorder="1" applyAlignment="1">
      <alignment horizontal="center" vertical="center" wrapText="1"/>
    </xf>
    <xf numFmtId="0" fontId="17" fillId="0" borderId="39" xfId="0" applyFont="1" applyBorder="1" applyAlignment="1">
      <alignment horizontal="center" vertical="center"/>
    </xf>
    <xf numFmtId="0" fontId="7" fillId="5" borderId="4" xfId="1" applyFont="1" applyFill="1" applyBorder="1" applyAlignment="1">
      <alignment horizontal="center" vertical="center" wrapText="1"/>
    </xf>
    <xf numFmtId="0" fontId="7" fillId="5" borderId="39" xfId="1"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39" xfId="2" applyFont="1" applyBorder="1" applyAlignment="1" applyProtection="1">
      <alignment horizontal="center" vertical="center" wrapText="1"/>
      <protection hidden="1"/>
    </xf>
    <xf numFmtId="0" fontId="25" fillId="0" borderId="32" xfId="2" applyFont="1" applyBorder="1" applyAlignment="1" applyProtection="1">
      <alignment horizontal="center" vertical="center" wrapText="1"/>
      <protection hidden="1"/>
    </xf>
    <xf numFmtId="0" fontId="25" fillId="0" borderId="51" xfId="2" applyFont="1" applyBorder="1" applyAlignment="1" applyProtection="1">
      <alignment horizontal="center" vertical="center" wrapText="1"/>
      <protection hidden="1"/>
    </xf>
    <xf numFmtId="0" fontId="0" fillId="0" borderId="27" xfId="0" applyBorder="1" applyAlignment="1">
      <alignment horizontal="center" vertical="center"/>
    </xf>
    <xf numFmtId="0" fontId="24" fillId="6" borderId="27" xfId="0" applyFont="1" applyFill="1" applyBorder="1" applyAlignment="1">
      <alignment horizontal="center" vertical="center" wrapText="1"/>
    </xf>
    <xf numFmtId="0" fontId="15" fillId="6" borderId="42" xfId="1" applyFont="1" applyFill="1" applyBorder="1" applyAlignment="1">
      <alignment horizontal="center" vertical="center" wrapText="1"/>
    </xf>
    <xf numFmtId="0" fontId="8" fillId="0" borderId="5" xfId="0" applyFont="1" applyBorder="1" applyAlignment="1">
      <alignment horizontal="center" vertical="center" wrapText="1"/>
    </xf>
    <xf numFmtId="0" fontId="36" fillId="6" borderId="0" xfId="0" applyFont="1" applyFill="1" applyAlignment="1">
      <alignment horizontal="justify" vertical="center" wrapText="1"/>
    </xf>
    <xf numFmtId="0" fontId="8" fillId="3" borderId="27" xfId="0" applyFont="1" applyFill="1" applyBorder="1" applyAlignment="1">
      <alignment horizontal="center" vertical="center" wrapText="1"/>
    </xf>
    <xf numFmtId="0" fontId="14" fillId="6" borderId="27" xfId="0" applyFont="1" applyFill="1" applyBorder="1" applyAlignment="1">
      <alignment horizontal="center" vertical="center"/>
    </xf>
    <xf numFmtId="0" fontId="15" fillId="0" borderId="26" xfId="2" applyFont="1" applyBorder="1" applyAlignment="1" applyProtection="1">
      <alignment horizontal="center" vertical="center" wrapText="1"/>
      <protection hidden="1"/>
    </xf>
    <xf numFmtId="0" fontId="15" fillId="0" borderId="27" xfId="2" applyFont="1" applyBorder="1" applyAlignment="1" applyProtection="1">
      <alignment horizontal="center" vertical="center" wrapText="1"/>
      <protection hidden="1"/>
    </xf>
    <xf numFmtId="0" fontId="16" fillId="0" borderId="27" xfId="0" applyFont="1" applyBorder="1" applyAlignment="1">
      <alignment horizontal="center" vertical="center"/>
    </xf>
    <xf numFmtId="0" fontId="17" fillId="0" borderId="27" xfId="0" applyFont="1" applyBorder="1" applyAlignment="1">
      <alignment horizontal="center" vertical="center"/>
    </xf>
    <xf numFmtId="0" fontId="1" fillId="0" borderId="27" xfId="2" applyFont="1" applyBorder="1" applyAlignment="1" applyProtection="1">
      <alignment horizontal="left" vertical="center" wrapText="1"/>
      <protection hidden="1"/>
    </xf>
    <xf numFmtId="0" fontId="25" fillId="0" borderId="27" xfId="2" applyFont="1" applyBorder="1" applyAlignment="1" applyProtection="1">
      <alignment horizontal="center" vertical="center" wrapText="1"/>
      <protection hidden="1"/>
    </xf>
    <xf numFmtId="0" fontId="25" fillId="0" borderId="56" xfId="2" applyFont="1" applyBorder="1" applyAlignment="1" applyProtection="1">
      <alignment horizontal="center" vertical="center" wrapText="1"/>
      <protection hidden="1"/>
    </xf>
    <xf numFmtId="0" fontId="15" fillId="6" borderId="49" xfId="1" applyFont="1" applyFill="1" applyBorder="1" applyAlignment="1">
      <alignment horizontal="center" vertical="center" wrapText="1"/>
    </xf>
    <xf numFmtId="0" fontId="15" fillId="0" borderId="49" xfId="1" applyFont="1" applyBorder="1" applyAlignment="1">
      <alignment horizontal="center" vertical="center" wrapText="1"/>
    </xf>
    <xf numFmtId="0" fontId="8" fillId="0" borderId="27" xfId="0" applyFont="1" applyBorder="1" applyAlignment="1">
      <alignment vertical="center" wrapText="1"/>
    </xf>
    <xf numFmtId="0" fontId="8" fillId="0" borderId="39" xfId="0" applyFont="1" applyBorder="1" applyAlignment="1">
      <alignment horizontal="center" vertical="center" wrapText="1"/>
    </xf>
    <xf numFmtId="0" fontId="7" fillId="0" borderId="41" xfId="1" applyFont="1" applyBorder="1" applyAlignment="1">
      <alignment vertical="center" wrapText="1"/>
    </xf>
    <xf numFmtId="0" fontId="1" fillId="0" borderId="39" xfId="2" applyFont="1" applyBorder="1" applyAlignment="1" applyProtection="1">
      <alignment horizontal="left" vertical="center" wrapText="1"/>
      <protection hidden="1"/>
    </xf>
    <xf numFmtId="0" fontId="8" fillId="0" borderId="39" xfId="0" applyFont="1" applyBorder="1" applyAlignment="1">
      <alignment vertical="center" wrapText="1"/>
    </xf>
    <xf numFmtId="0" fontId="7" fillId="0" borderId="39" xfId="1" applyFont="1" applyBorder="1" applyAlignment="1">
      <alignment vertical="center" wrapText="1"/>
    </xf>
    <xf numFmtId="0" fontId="1" fillId="0" borderId="4" xfId="2" applyFont="1" applyBorder="1" applyAlignment="1" applyProtection="1">
      <alignment horizontal="left" vertical="center" wrapText="1"/>
      <protection hidden="1"/>
    </xf>
    <xf numFmtId="0" fontId="8" fillId="0" borderId="4" xfId="0" applyFont="1" applyBorder="1" applyAlignment="1">
      <alignmen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8" fillId="6" borderId="39" xfId="0" applyFont="1" applyFill="1" applyBorder="1" applyAlignment="1">
      <alignment horizontal="justify" vertical="top" wrapText="1"/>
    </xf>
    <xf numFmtId="0" fontId="8" fillId="0" borderId="58" xfId="0" applyFont="1" applyBorder="1" applyAlignment="1">
      <alignment vertical="center" wrapText="1"/>
    </xf>
    <xf numFmtId="0" fontId="36" fillId="6" borderId="24" xfId="0" applyFont="1" applyFill="1" applyBorder="1" applyAlignment="1">
      <alignment horizontal="justify" vertical="center" wrapText="1"/>
    </xf>
    <xf numFmtId="0" fontId="8" fillId="0" borderId="27" xfId="0" applyFont="1" applyBorder="1" applyAlignment="1">
      <alignment horizontal="center" vertical="center" wrapText="1"/>
    </xf>
    <xf numFmtId="0" fontId="8" fillId="0" borderId="59" xfId="0" applyFont="1" applyBorder="1" applyAlignment="1">
      <alignment vertical="center" wrapText="1"/>
    </xf>
    <xf numFmtId="0" fontId="11" fillId="6" borderId="55"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23" fillId="6" borderId="53" xfId="0" applyFont="1" applyFill="1" applyBorder="1" applyAlignment="1">
      <alignment horizontal="center" vertical="center" wrapText="1"/>
    </xf>
    <xf numFmtId="0" fontId="11" fillId="6" borderId="54" xfId="0" applyFont="1" applyFill="1" applyBorder="1" applyAlignment="1">
      <alignment horizontal="center" vertical="center" wrapText="1"/>
    </xf>
    <xf numFmtId="0" fontId="8" fillId="0" borderId="9" xfId="0" applyFont="1" applyBorder="1" applyAlignment="1">
      <alignment horizontal="center" vertical="center" wrapText="1"/>
    </xf>
    <xf numFmtId="0" fontId="7" fillId="0" borderId="33" xfId="1" applyFont="1" applyBorder="1" applyAlignment="1">
      <alignment horizontal="center" vertical="center" wrapText="1"/>
    </xf>
    <xf numFmtId="0" fontId="8" fillId="3" borderId="39" xfId="0" applyFont="1" applyFill="1" applyBorder="1" applyAlignment="1">
      <alignment horizontal="justify" vertical="top" wrapText="1"/>
    </xf>
    <xf numFmtId="0" fontId="7" fillId="0" borderId="5" xfId="1" applyFont="1" applyBorder="1" applyAlignment="1">
      <alignment horizontal="center" vertical="center" wrapText="1"/>
    </xf>
    <xf numFmtId="0" fontId="8" fillId="3" borderId="2" xfId="0" applyFont="1" applyFill="1" applyBorder="1" applyAlignment="1">
      <alignment horizontal="center" vertical="center" wrapText="1"/>
    </xf>
    <xf numFmtId="0" fontId="14" fillId="6" borderId="2" xfId="0" applyFont="1" applyFill="1" applyBorder="1" applyAlignment="1">
      <alignment horizontal="center" vertical="center"/>
    </xf>
    <xf numFmtId="0" fontId="8" fillId="6" borderId="2" xfId="0" applyFont="1" applyFill="1" applyBorder="1" applyAlignment="1">
      <alignment horizontal="justify" vertical="center" wrapText="1"/>
    </xf>
    <xf numFmtId="0" fontId="8" fillId="3" borderId="2" xfId="0" applyFont="1" applyFill="1" applyBorder="1" applyAlignment="1">
      <alignment horizontal="justify" vertical="center" wrapText="1"/>
    </xf>
    <xf numFmtId="0" fontId="0" fillId="0" borderId="2" xfId="0" applyBorder="1" applyAlignment="1">
      <alignment horizontal="left" vertical="top" wrapText="1"/>
    </xf>
    <xf numFmtId="0" fontId="15" fillId="0" borderId="2" xfId="2" applyFont="1" applyBorder="1" applyAlignment="1" applyProtection="1">
      <alignment horizontal="center" vertical="center" wrapText="1"/>
      <protection hidden="1"/>
    </xf>
    <xf numFmtId="0" fontId="16" fillId="0" borderId="2" xfId="0" applyFont="1" applyBorder="1" applyAlignment="1">
      <alignment horizontal="center" vertical="center"/>
    </xf>
    <xf numFmtId="0" fontId="17" fillId="0" borderId="2" xfId="0" applyFont="1" applyBorder="1" applyAlignment="1">
      <alignment horizontal="center" vertical="center"/>
    </xf>
    <xf numFmtId="0" fontId="0" fillId="0" borderId="2" xfId="0" applyBorder="1" applyAlignment="1">
      <alignment horizontal="center" vertical="center"/>
    </xf>
    <xf numFmtId="0" fontId="7" fillId="5" borderId="2" xfId="1" applyFont="1" applyFill="1" applyBorder="1" applyAlignment="1">
      <alignment horizontal="center" vertical="center" wrapText="1"/>
    </xf>
    <xf numFmtId="0" fontId="1" fillId="0" borderId="2" xfId="2" applyFont="1" applyBorder="1" applyAlignment="1" applyProtection="1">
      <alignment horizontal="left" vertical="center" wrapText="1"/>
      <protection hidden="1"/>
    </xf>
    <xf numFmtId="0" fontId="25" fillId="0" borderId="2" xfId="2" applyFont="1" applyBorder="1" applyAlignment="1" applyProtection="1">
      <alignment horizontal="center" vertical="center" wrapText="1"/>
      <protection hidden="1"/>
    </xf>
    <xf numFmtId="0" fontId="15" fillId="6" borderId="2" xfId="1" applyFont="1" applyFill="1" applyBorder="1" applyAlignment="1">
      <alignment horizontal="center" vertical="center" wrapText="1"/>
    </xf>
    <xf numFmtId="14" fontId="1" fillId="0" borderId="2" xfId="2" applyNumberFormat="1" applyFont="1" applyBorder="1" applyAlignment="1" applyProtection="1">
      <alignment horizontal="center" vertical="center" wrapText="1"/>
      <protection hidden="1"/>
    </xf>
    <xf numFmtId="0" fontId="7" fillId="0" borderId="2" xfId="1" applyFont="1" applyBorder="1" applyAlignment="1">
      <alignment horizontal="center" vertical="center" wrapText="1"/>
    </xf>
    <xf numFmtId="0" fontId="11" fillId="6" borderId="53" xfId="0" applyFont="1" applyFill="1" applyBorder="1" applyAlignment="1">
      <alignment horizontal="center" vertical="center" wrapText="1"/>
    </xf>
    <xf numFmtId="0" fontId="13" fillId="10" borderId="53" xfId="0" applyFont="1" applyFill="1" applyBorder="1" applyAlignment="1">
      <alignment horizontal="center" vertical="center" wrapText="1"/>
    </xf>
    <xf numFmtId="0" fontId="11" fillId="10" borderId="53" xfId="0" applyFont="1" applyFill="1" applyBorder="1" applyAlignment="1">
      <alignment horizontal="center" vertical="center" wrapText="1"/>
    </xf>
    <xf numFmtId="0" fontId="11" fillId="9" borderId="53" xfId="0" applyFont="1" applyFill="1" applyBorder="1" applyAlignment="1">
      <alignment horizontal="center" vertical="center" wrapText="1"/>
    </xf>
    <xf numFmtId="0" fontId="29" fillId="6" borderId="53" xfId="0" applyFont="1" applyFill="1" applyBorder="1" applyAlignment="1">
      <alignment horizontal="center" vertical="center" wrapText="1"/>
    </xf>
    <xf numFmtId="0" fontId="23" fillId="6" borderId="60" xfId="0" applyFont="1" applyFill="1" applyBorder="1" applyAlignment="1">
      <alignment horizontal="center" vertical="center" wrapText="1"/>
    </xf>
    <xf numFmtId="0" fontId="8" fillId="0" borderId="39" xfId="0" applyFont="1" applyBorder="1" applyAlignment="1">
      <alignment horizontal="justify" vertical="center" wrapText="1"/>
    </xf>
    <xf numFmtId="0" fontId="18" fillId="0" borderId="2" xfId="0" applyFont="1" applyBorder="1" applyAlignment="1">
      <alignment horizontal="left" vertical="center" wrapText="1"/>
    </xf>
    <xf numFmtId="0" fontId="7" fillId="6" borderId="2" xfId="1" applyFont="1" applyFill="1" applyBorder="1" applyAlignment="1">
      <alignment horizontal="left" vertical="center" wrapText="1"/>
    </xf>
    <xf numFmtId="0" fontId="7" fillId="0" borderId="41" xfId="1" applyFont="1" applyBorder="1" applyAlignment="1">
      <alignment horizontal="justify" wrapText="1"/>
    </xf>
    <xf numFmtId="0" fontId="8" fillId="6" borderId="39" xfId="0" applyFont="1" applyFill="1" applyBorder="1" applyAlignment="1">
      <alignment horizontal="justify" vertical="center" wrapText="1"/>
    </xf>
    <xf numFmtId="0" fontId="7" fillId="0" borderId="39" xfId="1" applyFont="1" applyBorder="1" applyAlignment="1">
      <alignment horizontal="center" vertical="center" wrapText="1"/>
    </xf>
    <xf numFmtId="0" fontId="7" fillId="0" borderId="41" xfId="1" applyFont="1" applyBorder="1" applyAlignment="1">
      <alignment horizontal="center" vertical="center" wrapText="1"/>
    </xf>
    <xf numFmtId="14" fontId="1" fillId="0" borderId="5" xfId="2" applyNumberFormat="1" applyFont="1" applyBorder="1" applyAlignment="1" applyProtection="1">
      <alignment horizontal="center" vertical="center" wrapText="1"/>
      <protection hidden="1"/>
    </xf>
    <xf numFmtId="0" fontId="11" fillId="6" borderId="26" xfId="0" applyFont="1" applyFill="1" applyBorder="1" applyAlignment="1">
      <alignment horizontal="center" vertical="center" wrapText="1"/>
    </xf>
    <xf numFmtId="0" fontId="8" fillId="0" borderId="58" xfId="0" applyFont="1" applyBorder="1" applyAlignment="1">
      <alignment horizontal="justify" vertical="center" wrapText="1"/>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9" xfId="0" applyFont="1" applyBorder="1" applyAlignment="1">
      <alignment horizontal="left" vertical="top" wrapText="1"/>
    </xf>
    <xf numFmtId="0" fontId="36" fillId="0" borderId="39" xfId="0" applyFont="1" applyBorder="1" applyAlignment="1">
      <alignment horizontal="justify" vertical="center" wrapText="1"/>
    </xf>
    <xf numFmtId="0" fontId="8" fillId="0" borderId="39" xfId="0" applyFont="1" applyBorder="1" applyAlignment="1">
      <alignment horizontal="left" vertical="center" wrapText="1"/>
    </xf>
    <xf numFmtId="0" fontId="8" fillId="0" borderId="39" xfId="0" applyFont="1" applyBorder="1" applyAlignment="1">
      <alignment horizontal="justify" vertical="top" wrapText="1"/>
    </xf>
    <xf numFmtId="0" fontId="9" fillId="13" borderId="40" xfId="0" applyFont="1" applyFill="1" applyBorder="1" applyAlignment="1">
      <alignment horizontal="center" vertical="center" wrapText="1"/>
    </xf>
    <xf numFmtId="0" fontId="15" fillId="0" borderId="2" xfId="1" applyFont="1" applyBorder="1" applyAlignment="1">
      <alignment horizontal="justify" vertical="top" wrapText="1"/>
    </xf>
    <xf numFmtId="0" fontId="14" fillId="13" borderId="2" xfId="0" applyFont="1" applyFill="1" applyBorder="1" applyAlignment="1">
      <alignment horizontal="center" vertical="center" wrapText="1"/>
    </xf>
    <xf numFmtId="0" fontId="8" fillId="0" borderId="39" xfId="0" applyFont="1" applyBorder="1" applyAlignment="1">
      <alignment horizontal="center" vertical="top" wrapText="1"/>
    </xf>
    <xf numFmtId="0" fontId="9" fillId="14" borderId="40" xfId="0" applyFont="1" applyFill="1" applyBorder="1" applyAlignment="1">
      <alignment horizontal="center" vertical="center" wrapText="1"/>
    </xf>
    <xf numFmtId="0" fontId="0" fillId="0" borderId="41" xfId="0" applyBorder="1" applyAlignment="1">
      <alignment horizontal="center" vertical="top" wrapText="1"/>
    </xf>
    <xf numFmtId="0" fontId="14" fillId="14" borderId="19" xfId="0" applyFont="1" applyFill="1" applyBorder="1" applyAlignment="1">
      <alignment horizontal="center" vertical="center" wrapText="1"/>
    </xf>
    <xf numFmtId="0" fontId="7" fillId="0" borderId="20" xfId="1" applyFont="1" applyBorder="1" applyAlignment="1">
      <alignment horizontal="center" vertical="center" wrapText="1"/>
    </xf>
    <xf numFmtId="0" fontId="8" fillId="0" borderId="2" xfId="0" applyFont="1" applyBorder="1" applyAlignment="1">
      <alignment horizontal="justify" vertical="center" wrapText="1"/>
    </xf>
    <xf numFmtId="0" fontId="8" fillId="0" borderId="4" xfId="0" applyFont="1" applyBorder="1" applyAlignment="1">
      <alignment horizontal="justify" vertical="top" wrapText="1"/>
    </xf>
    <xf numFmtId="0" fontId="9" fillId="14" borderId="49" xfId="0" applyFont="1" applyFill="1" applyBorder="1" applyAlignment="1">
      <alignment horizontal="center" vertical="center" wrapText="1"/>
    </xf>
    <xf numFmtId="0" fontId="8" fillId="0" borderId="57" xfId="0" applyFont="1" applyBorder="1" applyAlignment="1">
      <alignment horizontal="justify" vertical="top" wrapText="1"/>
    </xf>
    <xf numFmtId="0" fontId="8" fillId="6" borderId="27" xfId="0" applyFont="1" applyFill="1" applyBorder="1" applyAlignment="1">
      <alignment horizontal="justify" vertical="top" wrapText="1"/>
    </xf>
    <xf numFmtId="0" fontId="8" fillId="0" borderId="27" xfId="0" applyFont="1" applyBorder="1" applyAlignment="1">
      <alignment horizontal="center" vertical="top" wrapText="1"/>
    </xf>
    <xf numFmtId="0" fontId="0" fillId="0" borderId="28" xfId="0" applyBorder="1" applyAlignment="1">
      <alignment horizontal="center" vertical="top" wrapText="1"/>
    </xf>
    <xf numFmtId="0" fontId="14" fillId="14" borderId="40" xfId="0" applyFont="1" applyFill="1" applyBorder="1" applyAlignment="1">
      <alignment horizontal="center" vertical="center" wrapText="1"/>
    </xf>
    <xf numFmtId="0" fontId="0" fillId="0" borderId="41" xfId="0" applyBorder="1" applyAlignment="1">
      <alignment horizontal="justify" vertical="top" wrapText="1"/>
    </xf>
    <xf numFmtId="0" fontId="0" fillId="0" borderId="41" xfId="0" applyBorder="1" applyAlignment="1">
      <alignment horizontal="center" vertical="center" wrapText="1"/>
    </xf>
    <xf numFmtId="0" fontId="0" fillId="3" borderId="2" xfId="0" applyFill="1" applyBorder="1" applyAlignment="1">
      <alignment horizontal="center"/>
    </xf>
    <xf numFmtId="0" fontId="15" fillId="6" borderId="42" xfId="1" applyFont="1" applyFill="1" applyBorder="1" applyAlignment="1">
      <alignment horizontal="center" vertical="center" wrapText="1"/>
    </xf>
    <xf numFmtId="0" fontId="15" fillId="6" borderId="43" xfId="1"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5" xfId="2" applyFont="1" applyBorder="1" applyAlignment="1" applyProtection="1">
      <alignment horizontal="center" vertical="center" wrapText="1"/>
      <protection hidden="1"/>
    </xf>
    <xf numFmtId="0" fontId="25" fillId="0" borderId="20" xfId="2" applyFont="1" applyBorder="1" applyAlignment="1" applyProtection="1">
      <alignment horizontal="center" vertical="center" wrapText="1"/>
      <protection hidden="1"/>
    </xf>
    <xf numFmtId="0" fontId="25" fillId="0" borderId="33" xfId="2" applyFont="1" applyBorder="1" applyAlignment="1" applyProtection="1">
      <alignment horizontal="center" vertical="center" wrapText="1"/>
      <protection hidden="1"/>
    </xf>
    <xf numFmtId="0" fontId="7" fillId="5" borderId="20" xfId="1" applyFont="1" applyFill="1" applyBorder="1" applyAlignment="1">
      <alignment horizontal="center" vertical="center" wrapText="1"/>
    </xf>
    <xf numFmtId="0" fontId="15" fillId="0" borderId="4" xfId="2" applyFont="1" applyBorder="1" applyAlignment="1" applyProtection="1">
      <alignment horizontal="center" vertical="center" wrapText="1"/>
      <protection hidden="1"/>
    </xf>
    <xf numFmtId="0" fontId="15" fillId="0" borderId="19" xfId="2" applyFont="1" applyBorder="1" applyAlignment="1" applyProtection="1">
      <alignment horizontal="center" vertical="center" wrapText="1"/>
      <protection hidden="1"/>
    </xf>
    <xf numFmtId="0" fontId="28" fillId="6" borderId="26" xfId="0" applyFont="1" applyFill="1" applyBorder="1" applyAlignment="1">
      <alignment horizontal="center" vertical="center"/>
    </xf>
    <xf numFmtId="0" fontId="28" fillId="6" borderId="27" xfId="0" applyFont="1" applyFill="1" applyBorder="1" applyAlignment="1">
      <alignment horizontal="center" vertical="center"/>
    </xf>
    <xf numFmtId="0" fontId="28" fillId="6" borderId="28" xfId="0" applyFont="1" applyFill="1" applyBorder="1" applyAlignment="1">
      <alignment horizontal="center" vertical="center"/>
    </xf>
    <xf numFmtId="0" fontId="28" fillId="6" borderId="23" xfId="0" applyFont="1" applyFill="1" applyBorder="1" applyAlignment="1">
      <alignment horizontal="center" vertical="center"/>
    </xf>
    <xf numFmtId="0" fontId="28" fillId="6" borderId="24" xfId="0" applyFont="1" applyFill="1" applyBorder="1" applyAlignment="1">
      <alignment horizontal="center" vertical="center"/>
    </xf>
    <xf numFmtId="0" fontId="28" fillId="6" borderId="25" xfId="0" applyFont="1" applyFill="1" applyBorder="1" applyAlignment="1">
      <alignment horizontal="center" vertical="center"/>
    </xf>
    <xf numFmtId="0" fontId="9" fillId="6" borderId="36" xfId="0" applyFont="1" applyFill="1" applyBorder="1" applyAlignment="1">
      <alignment horizontal="center" vertical="center" wrapText="1"/>
    </xf>
    <xf numFmtId="0" fontId="9" fillId="6" borderId="38" xfId="0" applyFont="1" applyFill="1" applyBorder="1" applyAlignment="1">
      <alignment horizontal="center" vertical="center" wrapText="1"/>
    </xf>
    <xf numFmtId="0" fontId="9" fillId="6" borderId="44"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50"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5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53"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24"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29"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60"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55"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5"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6" borderId="61" xfId="0" applyFont="1" applyFill="1" applyBorder="1" applyAlignment="1">
      <alignment horizontal="center" vertical="center" wrapText="1"/>
    </xf>
    <xf numFmtId="0" fontId="16" fillId="0" borderId="32" xfId="0" applyFont="1" applyBorder="1" applyAlignment="1">
      <alignment horizontal="center" vertical="center"/>
    </xf>
    <xf numFmtId="0" fontId="16" fillId="0" borderId="51" xfId="0" applyFont="1" applyBorder="1" applyAlignment="1">
      <alignment horizontal="center" vertical="center"/>
    </xf>
    <xf numFmtId="0" fontId="17" fillId="0" borderId="19" xfId="0" applyFont="1" applyBorder="1" applyAlignment="1">
      <alignment horizontal="center" vertical="center"/>
    </xf>
    <xf numFmtId="0" fontId="17" fillId="0" borderId="40" xfId="0" applyFont="1" applyBorder="1" applyAlignment="1">
      <alignment horizontal="center" vertical="center"/>
    </xf>
    <xf numFmtId="0" fontId="0" fillId="0" borderId="4" xfId="0" applyBorder="1" applyAlignment="1">
      <alignment horizontal="center" vertical="center"/>
    </xf>
    <xf numFmtId="0" fontId="0" fillId="0" borderId="39" xfId="0" applyBorder="1" applyAlignment="1">
      <alignment horizontal="center" vertical="center"/>
    </xf>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0" fontId="9" fillId="3" borderId="22" xfId="0" applyFont="1" applyFill="1" applyBorder="1" applyAlignment="1">
      <alignment horizontal="left" vertical="center" wrapText="1"/>
    </xf>
    <xf numFmtId="0" fontId="7" fillId="5" borderId="41" xfId="1" applyFont="1" applyFill="1" applyBorder="1" applyAlignment="1">
      <alignment horizontal="center" vertical="center" wrapText="1"/>
    </xf>
    <xf numFmtId="0" fontId="23" fillId="6" borderId="29"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53" xfId="0" applyFont="1" applyFill="1" applyBorder="1" applyAlignment="1">
      <alignment horizontal="center" vertical="center" wrapText="1"/>
    </xf>
    <xf numFmtId="0" fontId="11" fillId="6" borderId="9"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53" xfId="0" applyFont="1" applyFill="1" applyBorder="1" applyAlignment="1">
      <alignment horizontal="center" vertical="center"/>
    </xf>
    <xf numFmtId="0" fontId="11" fillId="6" borderId="5"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39" xfId="0" applyFont="1" applyFill="1" applyBorder="1" applyAlignment="1">
      <alignment horizontal="center" vertical="center"/>
    </xf>
    <xf numFmtId="0" fontId="16" fillId="0" borderId="4" xfId="0" applyFont="1" applyBorder="1" applyAlignment="1">
      <alignment horizontal="center" vertical="center"/>
    </xf>
    <xf numFmtId="0" fontId="16" fillId="0" borderId="39" xfId="0" applyFont="1" applyBorder="1" applyAlignment="1">
      <alignment horizontal="center" vertical="center"/>
    </xf>
    <xf numFmtId="0" fontId="15" fillId="0" borderId="39" xfId="2" applyFont="1" applyBorder="1" applyAlignment="1" applyProtection="1">
      <alignment horizontal="center" vertical="center" wrapText="1"/>
      <protection hidden="1"/>
    </xf>
    <xf numFmtId="0" fontId="12" fillId="6" borderId="5" xfId="0" applyFont="1" applyFill="1" applyBorder="1" applyAlignment="1">
      <alignment horizontal="center" vertical="center" wrapText="1"/>
    </xf>
    <xf numFmtId="0" fontId="14" fillId="13" borderId="19" xfId="0" applyFont="1" applyFill="1" applyBorder="1" applyAlignment="1">
      <alignment horizontal="center" vertical="center" wrapText="1"/>
    </xf>
    <xf numFmtId="0" fontId="14" fillId="13" borderId="40" xfId="0" applyFont="1" applyFill="1" applyBorder="1" applyAlignment="1">
      <alignment horizontal="center" vertical="center" wrapText="1"/>
    </xf>
    <xf numFmtId="0" fontId="0" fillId="0" borderId="20" xfId="0" applyBorder="1" applyAlignment="1">
      <alignment horizontal="left" vertical="top" wrapText="1"/>
    </xf>
    <xf numFmtId="0" fontId="0" fillId="0" borderId="41" xfId="0" applyBorder="1" applyAlignment="1">
      <alignment horizontal="left" vertical="top" wrapText="1"/>
    </xf>
    <xf numFmtId="0" fontId="8" fillId="3" borderId="4"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39" xfId="0" applyFont="1" applyFill="1" applyBorder="1" applyAlignment="1">
      <alignment horizontal="center" vertical="top" wrapText="1"/>
    </xf>
    <xf numFmtId="0" fontId="15" fillId="0" borderId="40" xfId="2" applyFont="1" applyBorder="1" applyAlignment="1" applyProtection="1">
      <alignment horizontal="center" vertical="center" wrapText="1"/>
      <protection hidden="1"/>
    </xf>
    <xf numFmtId="0" fontId="8" fillId="0" borderId="4" xfId="0" applyFont="1" applyBorder="1" applyAlignment="1">
      <alignment horizontal="left" vertical="top" wrapText="1"/>
    </xf>
    <xf numFmtId="0" fontId="8" fillId="0" borderId="39" xfId="0" applyFont="1" applyBorder="1" applyAlignment="1">
      <alignment horizontal="left" vertical="top" wrapText="1"/>
    </xf>
    <xf numFmtId="0" fontId="8" fillId="6" borderId="4" xfId="0" applyFont="1" applyFill="1" applyBorder="1" applyAlignment="1">
      <alignment horizontal="left" vertical="top" wrapText="1"/>
    </xf>
    <xf numFmtId="0" fontId="8" fillId="6" borderId="39" xfId="0" applyFont="1" applyFill="1" applyBorder="1" applyAlignment="1">
      <alignment horizontal="left" vertical="top" wrapText="1"/>
    </xf>
    <xf numFmtId="0" fontId="30" fillId="3" borderId="0" xfId="0" applyFont="1" applyFill="1" applyAlignment="1">
      <alignment horizontal="center"/>
    </xf>
    <xf numFmtId="0" fontId="3" fillId="3" borderId="0" xfId="0" applyFont="1" applyFill="1" applyAlignment="1">
      <alignment horizontal="center"/>
    </xf>
    <xf numFmtId="0" fontId="31" fillId="0" borderId="17" xfId="0" applyFont="1" applyBorder="1" applyAlignment="1">
      <alignment horizontal="center" vertical="center" wrapText="1"/>
    </xf>
    <xf numFmtId="0" fontId="30" fillId="11" borderId="23" xfId="0" applyFont="1" applyFill="1" applyBorder="1" applyAlignment="1">
      <alignment horizontal="center" vertical="center"/>
    </xf>
    <xf numFmtId="0" fontId="30" fillId="11" borderId="24" xfId="0" applyFont="1" applyFill="1" applyBorder="1" applyAlignment="1">
      <alignment horizontal="center" vertical="center"/>
    </xf>
    <xf numFmtId="0" fontId="30" fillId="11" borderId="25" xfId="0" applyFont="1" applyFill="1" applyBorder="1" applyAlignment="1">
      <alignment horizontal="center" vertical="center"/>
    </xf>
    <xf numFmtId="0" fontId="3" fillId="3" borderId="27" xfId="0" applyFont="1" applyFill="1" applyBorder="1" applyAlignment="1">
      <alignment horizontal="center" vertical="center"/>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5"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46"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47" xfId="0" applyFont="1" applyBorder="1" applyAlignment="1">
      <alignment horizontal="center" vertical="center" wrapText="1"/>
    </xf>
    <xf numFmtId="0" fontId="31" fillId="0" borderId="45" xfId="0" applyFont="1" applyBorder="1" applyAlignment="1">
      <alignment horizontal="center" vertical="center" wrapText="1"/>
    </xf>
    <xf numFmtId="0" fontId="30" fillId="11" borderId="23" xfId="0" applyFont="1" applyFill="1" applyBorder="1" applyAlignment="1">
      <alignment horizontal="center" vertical="center" wrapText="1"/>
    </xf>
    <xf numFmtId="0" fontId="30" fillId="11" borderId="24" xfId="0" applyFont="1" applyFill="1" applyBorder="1" applyAlignment="1">
      <alignment horizontal="center" vertical="center" wrapText="1"/>
    </xf>
    <xf numFmtId="0" fontId="30" fillId="11" borderId="25" xfId="0" applyFont="1" applyFill="1" applyBorder="1" applyAlignment="1">
      <alignment horizontal="center" vertical="center" wrapText="1"/>
    </xf>
    <xf numFmtId="0" fontId="10" fillId="0" borderId="22" xfId="0" applyFont="1" applyBorder="1" applyAlignment="1">
      <alignment horizontal="left" vertical="center"/>
    </xf>
    <xf numFmtId="0" fontId="10" fillId="0" borderId="0" xfId="0" applyFont="1" applyAlignment="1">
      <alignment horizontal="left" vertical="center"/>
    </xf>
    <xf numFmtId="0" fontId="10" fillId="0" borderId="22" xfId="0" applyFont="1" applyBorder="1" applyAlignment="1">
      <alignment horizontal="left" vertical="center" wrapText="1"/>
    </xf>
    <xf numFmtId="0" fontId="10" fillId="0" borderId="0" xfId="0" applyFont="1" applyAlignment="1">
      <alignment horizontal="left" vertical="center" wrapText="1"/>
    </xf>
    <xf numFmtId="0" fontId="3" fillId="0" borderId="0" xfId="0" applyFont="1" applyAlignment="1">
      <alignment horizontal="center" wrapText="1"/>
    </xf>
    <xf numFmtId="0" fontId="27" fillId="15" borderId="62" xfId="0" applyFont="1" applyFill="1" applyBorder="1" applyAlignment="1">
      <alignment horizontal="center" vertical="center" wrapText="1"/>
    </xf>
    <xf numFmtId="0" fontId="27" fillId="15" borderId="1" xfId="0" applyFont="1" applyFill="1" applyBorder="1" applyAlignment="1">
      <alignment horizontal="center" vertical="center" wrapText="1"/>
    </xf>
    <xf numFmtId="0" fontId="27" fillId="15" borderId="30" xfId="0" applyFont="1" applyFill="1" applyBorder="1" applyAlignment="1">
      <alignment horizontal="center" vertical="center" wrapText="1"/>
    </xf>
    <xf numFmtId="0" fontId="27" fillId="15" borderId="63" xfId="0" applyFont="1" applyFill="1" applyBorder="1" applyAlignment="1">
      <alignment horizontal="center" vertical="center" wrapText="1"/>
    </xf>
    <xf numFmtId="0" fontId="27" fillId="15" borderId="22" xfId="0" applyFont="1" applyFill="1" applyBorder="1" applyAlignment="1">
      <alignment horizontal="center" vertical="center" wrapText="1"/>
    </xf>
    <xf numFmtId="0" fontId="27" fillId="15" borderId="52" xfId="0" applyFont="1" applyFill="1" applyBorder="1" applyAlignment="1">
      <alignment horizontal="center" vertical="center" wrapText="1"/>
    </xf>
    <xf numFmtId="0" fontId="37" fillId="6" borderId="64" xfId="0" applyFont="1" applyFill="1" applyBorder="1" applyAlignment="1">
      <alignment horizontal="center" vertical="center" wrapText="1"/>
    </xf>
    <xf numFmtId="0" fontId="39" fillId="6" borderId="50" xfId="0" applyFont="1" applyFill="1" applyBorder="1" applyAlignment="1">
      <alignment horizontal="center" vertical="center" wrapText="1"/>
    </xf>
    <xf numFmtId="0" fontId="3" fillId="16" borderId="23" xfId="0" applyFont="1" applyFill="1" applyBorder="1" applyAlignment="1">
      <alignment horizontal="center" vertical="center" wrapText="1"/>
    </xf>
    <xf numFmtId="0" fontId="3" fillId="16" borderId="49" xfId="0" applyFont="1" applyFill="1" applyBorder="1" applyAlignment="1">
      <alignment horizontal="center" vertical="center" wrapText="1"/>
    </xf>
    <xf numFmtId="0" fontId="3" fillId="16" borderId="25" xfId="0" applyFont="1" applyFill="1" applyBorder="1" applyAlignment="1">
      <alignment horizontal="center" vertical="center" wrapText="1"/>
    </xf>
    <xf numFmtId="0" fontId="18" fillId="16" borderId="5" xfId="0" applyFont="1" applyFill="1" applyBorder="1" applyAlignment="1">
      <alignment horizontal="center" vertical="center"/>
    </xf>
    <xf numFmtId="0" fontId="18" fillId="0" borderId="2" xfId="0" applyFont="1" applyBorder="1" applyAlignment="1">
      <alignment wrapText="1"/>
    </xf>
    <xf numFmtId="0" fontId="0" fillId="0" borderId="5" xfId="0" applyFont="1" applyBorder="1" applyAlignment="1">
      <alignment horizontal="center" vertical="center" wrapText="1"/>
    </xf>
    <xf numFmtId="0" fontId="0" fillId="0" borderId="5" xfId="0" applyBorder="1" applyAlignment="1">
      <alignment horizontal="center" vertical="center" wrapText="1"/>
    </xf>
    <xf numFmtId="0" fontId="18" fillId="16" borderId="2" xfId="0" applyFont="1" applyFill="1" applyBorder="1" applyAlignment="1">
      <alignment horizontal="center" vertical="center"/>
    </xf>
    <xf numFmtId="0" fontId="0" fillId="0" borderId="2" xfId="0" applyBorder="1" applyAlignment="1">
      <alignment horizontal="center" vertical="center" wrapText="1"/>
    </xf>
    <xf numFmtId="0" fontId="37" fillId="6" borderId="23" xfId="0" applyFont="1" applyFill="1" applyBorder="1" applyAlignment="1">
      <alignment horizontal="center" vertical="center" wrapText="1"/>
    </xf>
    <xf numFmtId="0" fontId="37" fillId="6" borderId="25" xfId="0" applyFont="1" applyFill="1" applyBorder="1" applyAlignment="1">
      <alignment horizontal="center" vertical="center" wrapText="1"/>
    </xf>
  </cellXfs>
  <cellStyles count="6">
    <cellStyle name="Normal" xfId="0" builtinId="0"/>
    <cellStyle name="Normal 2" xfId="1"/>
    <cellStyle name="Normal 2 2" xfId="5"/>
    <cellStyle name="Normal 3" xfId="3"/>
    <cellStyle name="Normal_Matriz de Riesgos Servidores-v2" xfId="2"/>
    <cellStyle name="Percent 2" xfId="4"/>
  </cellStyles>
  <dxfs count="18">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s>
  <tableStyles count="0" defaultTableStyle="TableStyleMedium2" defaultPivotStyle="PivotStyleLight16"/>
  <colors>
    <mruColors>
      <color rgb="FF33B8FB"/>
      <color rgb="FFFFFF66"/>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2762251</xdr:colOff>
      <xdr:row>1</xdr:row>
      <xdr:rowOff>121977</xdr:rowOff>
    </xdr:from>
    <xdr:to>
      <xdr:col>8</xdr:col>
      <xdr:colOff>2928939</xdr:colOff>
      <xdr:row>4</xdr:row>
      <xdr:rowOff>59531</xdr:rowOff>
    </xdr:to>
    <xdr:sp macro="" textlink="">
      <xdr:nvSpPr>
        <xdr:cNvPr id="2" name="4 Rectángulo redondeado">
          <a:extLst>
            <a:ext uri="{FF2B5EF4-FFF2-40B4-BE49-F238E27FC236}">
              <a16:creationId xmlns:a16="http://schemas.microsoft.com/office/drawing/2014/main" id="{00000000-0008-0000-0000-000002000000}"/>
            </a:ext>
          </a:extLst>
        </xdr:cNvPr>
        <xdr:cNvSpPr/>
      </xdr:nvSpPr>
      <xdr:spPr>
        <a:xfrm>
          <a:off x="16216314" y="276758"/>
          <a:ext cx="3536156" cy="806711"/>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b="1">
              <a:solidFill>
                <a:schemeClr val="tx1"/>
              </a:solidFill>
              <a:effectLst/>
              <a:latin typeface="Arial" pitchFamily="34" charset="0"/>
              <a:ea typeface="+mn-ea"/>
              <a:cs typeface="Arial" pitchFamily="34" charset="0"/>
            </a:rPr>
            <a:t>Código: PM-FT-07</a:t>
          </a:r>
          <a:endParaRPr lang="es-CO" sz="1400">
            <a:solidFill>
              <a:schemeClr val="tx1"/>
            </a:solidFill>
            <a:effectLst/>
            <a:latin typeface="Arial" pitchFamily="34" charset="0"/>
            <a:cs typeface="Arial" pitchFamily="34" charset="0"/>
          </a:endParaRPr>
        </a:p>
        <a:p>
          <a:pPr algn="l"/>
          <a:r>
            <a:rPr lang="es-CO" sz="1400" b="1">
              <a:solidFill>
                <a:schemeClr val="tx1"/>
              </a:solidFill>
              <a:effectLst/>
              <a:latin typeface="Arial" pitchFamily="34" charset="0"/>
              <a:ea typeface="+mn-ea"/>
              <a:cs typeface="Arial" pitchFamily="34" charset="0"/>
            </a:rPr>
            <a:t>Versión: 3</a:t>
          </a:r>
        </a:p>
        <a:p>
          <a:pPr algn="l"/>
          <a:r>
            <a:rPr lang="es-CO" sz="1400">
              <a:solidFill>
                <a:schemeClr val="tx1"/>
              </a:solidFill>
              <a:effectLst/>
              <a:latin typeface="Arial" pitchFamily="34" charset="0"/>
              <a:ea typeface="+mn-ea"/>
              <a:cs typeface="Arial" pitchFamily="34" charset="0"/>
            </a:rPr>
            <a:t>Rige a partir de su publicación en el SIG</a:t>
          </a:r>
          <a:endParaRPr lang="es-CO" sz="1400">
            <a:solidFill>
              <a:schemeClr val="tx1"/>
            </a:solidFill>
            <a:effectLst/>
            <a:latin typeface="Arial" pitchFamily="34" charset="0"/>
            <a:cs typeface="Arial" pitchFamily="34" charset="0"/>
          </a:endParaRPr>
        </a:p>
        <a:p>
          <a:pPr algn="l"/>
          <a:endParaRPr lang="es-CO" sz="2400"/>
        </a:p>
      </xdr:txBody>
    </xdr:sp>
    <xdr:clientData/>
  </xdr:twoCellAnchor>
  <xdr:twoCellAnchor editAs="oneCell">
    <xdr:from>
      <xdr:col>2</xdr:col>
      <xdr:colOff>95250</xdr:colOff>
      <xdr:row>1</xdr:row>
      <xdr:rowOff>190500</xdr:rowOff>
    </xdr:from>
    <xdr:to>
      <xdr:col>2</xdr:col>
      <xdr:colOff>2299970</xdr:colOff>
      <xdr:row>3</xdr:row>
      <xdr:rowOff>21431</xdr:rowOff>
    </xdr:to>
    <xdr:pic>
      <xdr:nvPicPr>
        <xdr:cNvPr id="4" name="Imagen 3" descr="https://intranetmen.mineducacion.gov.co/comunidades/oac/SiteAssets/Imagen%20institucional%202018/Logo%20Mineducación.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438" y="345281"/>
          <a:ext cx="2204720" cy="438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710</xdr:col>
      <xdr:colOff>0</xdr:colOff>
      <xdr:row>13</xdr:row>
      <xdr:rowOff>0</xdr:rowOff>
    </xdr:from>
    <xdr:to>
      <xdr:col>712</xdr:col>
      <xdr:colOff>680720</xdr:colOff>
      <xdr:row>13</xdr:row>
      <xdr:rowOff>438150</xdr:rowOff>
    </xdr:to>
    <xdr:pic>
      <xdr:nvPicPr>
        <xdr:cNvPr id="5" name="Imagen 4" descr="https://intranetmen.mineducacion.gov.co/comunidades/oac/SiteAssets/Imagen%20institucional%202018/Logo%20Mineducación.pn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199198" cy="438150"/>
        </a:xfrm>
        <a:prstGeom prst="rect">
          <a:avLst/>
        </a:prstGeom>
        <a:noFill/>
        <a:ln>
          <a:noFill/>
        </a:ln>
      </xdr:spPr>
    </xdr:pic>
    <xdr:clientData/>
  </xdr:twoCellAnchor>
  <xdr:twoCellAnchor editAs="oneCell">
    <xdr:from>
      <xdr:col>2</xdr:col>
      <xdr:colOff>23813</xdr:colOff>
      <xdr:row>1</xdr:row>
      <xdr:rowOff>95250</xdr:rowOff>
    </xdr:from>
    <xdr:to>
      <xdr:col>3</xdr:col>
      <xdr:colOff>787877</xdr:colOff>
      <xdr:row>2</xdr:row>
      <xdr:rowOff>128587</xdr:rowOff>
    </xdr:to>
    <xdr:pic>
      <xdr:nvPicPr>
        <xdr:cNvPr id="6" name="Imagen 5" descr="https://intranetmen.mineducacion.gov.co/comunidades/oac/SiteAssets/Imagen%20institucional%202018/Logo%20Mineducación.png">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657" y="250031"/>
          <a:ext cx="2204720" cy="438150"/>
        </a:xfrm>
        <a:prstGeom prst="rect">
          <a:avLst/>
        </a:prstGeom>
        <a:noFill/>
        <a:ln>
          <a:noFill/>
        </a:ln>
      </xdr:spPr>
    </xdr:pic>
    <xdr:clientData/>
  </xdr:twoCellAnchor>
  <xdr:oneCellAnchor>
    <xdr:from>
      <xdr:col>710</xdr:col>
      <xdr:colOff>0</xdr:colOff>
      <xdr:row>13</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7B2C2F34-6B45-45B1-8033-0901692184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710</xdr:col>
      <xdr:colOff>0</xdr:colOff>
      <xdr:row>13</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C6B4A0A4-9BCC-4611-9A05-ECE352E2D4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710</xdr:col>
      <xdr:colOff>0</xdr:colOff>
      <xdr:row>13</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C06E19BC-3588-4B12-9C2D-8CC84F8488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710</xdr:col>
      <xdr:colOff>0</xdr:colOff>
      <xdr:row>14</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E27A4FE5-6CEC-44AD-B4BC-AEED0A4940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710</xdr:col>
      <xdr:colOff>0</xdr:colOff>
      <xdr:row>14</xdr:row>
      <xdr:rowOff>0</xdr:rowOff>
    </xdr:from>
    <xdr:ext cx="2204720" cy="438150"/>
    <xdr:pic>
      <xdr:nvPicPr>
        <xdr:cNvPr id="10" name="Imagen 9" descr="https://intranetmen.mineducacion.gov.co/comunidades/oac/SiteAssets/Imagen%20institucional%202018/Logo%20Mineducación.png">
          <a:extLst>
            <a:ext uri="{FF2B5EF4-FFF2-40B4-BE49-F238E27FC236}">
              <a16:creationId xmlns:a16="http://schemas.microsoft.com/office/drawing/2014/main" id="{710BA800-0562-4A22-AE5E-61D8C80EF0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710</xdr:col>
      <xdr:colOff>0</xdr:colOff>
      <xdr:row>14</xdr:row>
      <xdr:rowOff>0</xdr:rowOff>
    </xdr:from>
    <xdr:ext cx="2204720" cy="438150"/>
    <xdr:pic>
      <xdr:nvPicPr>
        <xdr:cNvPr id="11" name="Imagen 10" descr="https://intranetmen.mineducacion.gov.co/comunidades/oac/SiteAssets/Imagen%20institucional%202018/Logo%20Mineducación.png">
          <a:extLst>
            <a:ext uri="{FF2B5EF4-FFF2-40B4-BE49-F238E27FC236}">
              <a16:creationId xmlns:a16="http://schemas.microsoft.com/office/drawing/2014/main" id="{B854F239-8EB2-49A3-8874-3C7DDDCD1B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710</xdr:col>
      <xdr:colOff>0</xdr:colOff>
      <xdr:row>14</xdr:row>
      <xdr:rowOff>0</xdr:rowOff>
    </xdr:from>
    <xdr:ext cx="2204720" cy="438150"/>
    <xdr:pic>
      <xdr:nvPicPr>
        <xdr:cNvPr id="12" name="Imagen 11" descr="https://intranetmen.mineducacion.gov.co/comunidades/oac/SiteAssets/Imagen%20institucional%202018/Logo%20Mineducación.png">
          <a:extLst>
            <a:ext uri="{FF2B5EF4-FFF2-40B4-BE49-F238E27FC236}">
              <a16:creationId xmlns:a16="http://schemas.microsoft.com/office/drawing/2014/main" id="{AF58A0E4-1CB4-4EA0-88E4-5AAC90ECD3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wsDr>
</file>

<file path=xl/persons/person.xml><?xml version="1.0" encoding="utf-8"?>
<personList xmlns="http://schemas.microsoft.com/office/spreadsheetml/2018/threadedcomments" xmlns:x="http://schemas.openxmlformats.org/spreadsheetml/2006/main">
  <person displayName="William Hernan Otalora Cabanzo" id="{ADBBFEA0-690B-4F9E-80F3-584150A8F408}" userId="S::wotalora@mineducacion.gov.co::84cfd198-5c6d-49ea-ae35-91770ee81f3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V7" dT="2019-01-04T21:28:31.53" personId="{ADBBFEA0-690B-4F9E-80F3-584150A8F408}" id="{92AB8CB5-D4F2-4D3F-A7FA-B54C641C01A1}">
    <text>se calcula automáticamente (suma) valor de las respuestas</text>
  </threadedComment>
  <threadedComment ref="AW7" dT="2019-01-04T20:51:56.93" personId="{ADBBFEA0-690B-4F9E-80F3-584150A8F408}" id="{76BD5CC5-ADE1-457B-B7A3-6E41E0DBC1E2}">
    <text>Seleccionar de acuerdo a:
Fuerte = si el valor del diseño está entre 96 y 100
Moderado = si el valor del diseño está entre 86 y 95
Débil = si el valor del diseño es menor a 85</text>
  </threadedComment>
  <threadedComment ref="AX7" dT="2019-01-04T20:56:17.50" personId="{ADBBFEA0-690B-4F9E-80F3-584150A8F408}" id="{0D12757F-50E4-409D-B4D2-FFAC8EF06C20}">
    <text>Seleccionar de acuerdo a:
Fuerte = si el control se ejecuta siempre
Moderado = si el control se ejecuta algunas veces
Débil = si el control no se ejecuta</text>
  </threadedComment>
  <threadedComment ref="AY7" dT="2019-01-04T21:09:17.38" personId="{ADBBFEA0-690B-4F9E-80F3-584150A8F408}" id="{170EB625-6C30-447E-A190-BCF147BF0F18}">
    <text>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YL33"/>
  <sheetViews>
    <sheetView topLeftCell="A4" zoomScale="80" zoomScaleNormal="80" workbookViewId="0">
      <selection activeCell="D13" sqref="D13"/>
    </sheetView>
  </sheetViews>
  <sheetFormatPr baseColWidth="10" defaultRowHeight="15" x14ac:dyDescent="0.25"/>
  <cols>
    <col min="1" max="1" width="2.140625" customWidth="1"/>
    <col min="2" max="2" width="3.140625" customWidth="1"/>
    <col min="3" max="3" width="46.140625" style="10" customWidth="1"/>
    <col min="4" max="4" width="43.28515625" style="12" customWidth="1"/>
    <col min="5" max="5" width="49.140625" style="13" customWidth="1"/>
    <col min="6" max="6" width="9.28515625" style="13" customWidth="1"/>
    <col min="7" max="7" width="48.7109375" style="13" customWidth="1"/>
    <col min="8" max="8" width="50.5703125" style="16" customWidth="1"/>
    <col min="9" max="9" width="44.7109375" customWidth="1"/>
  </cols>
  <sheetData>
    <row r="1" spans="1:662" ht="12" customHeight="1" x14ac:dyDescent="0.25"/>
    <row r="2" spans="1:662" ht="27" customHeight="1" x14ac:dyDescent="0.25"/>
    <row r="3" spans="1:662" ht="20.25" customHeight="1" x14ac:dyDescent="0.25">
      <c r="E3" s="137" t="s">
        <v>306</v>
      </c>
    </row>
    <row r="4" spans="1:662" ht="20.25" customHeight="1" x14ac:dyDescent="0.25"/>
    <row r="5" spans="1:662" ht="27.75" customHeight="1" x14ac:dyDescent="0.25">
      <c r="C5" s="128" t="s">
        <v>302</v>
      </c>
    </row>
    <row r="6" spans="1:662" ht="31.5" customHeight="1" x14ac:dyDescent="0.25">
      <c r="C6" s="128" t="s">
        <v>304</v>
      </c>
    </row>
    <row r="7" spans="1:662" ht="18.75" customHeight="1" x14ac:dyDescent="0.25">
      <c r="C7" s="128" t="s">
        <v>303</v>
      </c>
    </row>
    <row r="8" spans="1:662" s="16" customFormat="1" ht="17.25" customHeight="1" thickBot="1" x14ac:dyDescent="0.3">
      <c r="C8" s="122"/>
      <c r="D8" s="12"/>
      <c r="E8" s="13"/>
      <c r="F8" s="13"/>
      <c r="G8" s="13"/>
    </row>
    <row r="9" spans="1:662" s="16" customFormat="1" ht="22.5" customHeight="1" thickBot="1" x14ac:dyDescent="0.3">
      <c r="C9" s="106" t="s">
        <v>285</v>
      </c>
      <c r="D9" s="100" t="s">
        <v>296</v>
      </c>
      <c r="E9" s="101" t="s">
        <v>297</v>
      </c>
      <c r="F9" s="13"/>
      <c r="G9" s="119" t="s">
        <v>300</v>
      </c>
      <c r="H9" s="123" t="s">
        <v>301</v>
      </c>
      <c r="I9" s="136" t="s">
        <v>305</v>
      </c>
    </row>
    <row r="10" spans="1:662" s="95" customFormat="1" ht="22.5" customHeight="1" x14ac:dyDescent="0.25">
      <c r="A10" s="16"/>
      <c r="B10" s="16"/>
      <c r="C10" s="107" t="s">
        <v>18</v>
      </c>
      <c r="D10" s="26"/>
      <c r="E10" s="99"/>
      <c r="F10" s="16"/>
      <c r="G10" s="120"/>
      <c r="H10" s="129"/>
      <c r="I10" s="135"/>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row>
    <row r="11" spans="1:662" s="95" customFormat="1" ht="22.5" customHeight="1" x14ac:dyDescent="0.25">
      <c r="A11" s="16"/>
      <c r="B11" s="16"/>
      <c r="C11" s="108" t="s">
        <v>288</v>
      </c>
      <c r="D11" s="20"/>
      <c r="E11" s="96"/>
      <c r="F11" s="16"/>
      <c r="G11" s="121"/>
      <c r="H11" s="130"/>
      <c r="I11" s="133"/>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row>
    <row r="12" spans="1:662" s="95" customFormat="1" ht="22.5" customHeight="1" x14ac:dyDescent="0.25">
      <c r="A12" s="16"/>
      <c r="B12" s="16"/>
      <c r="C12" s="108" t="s">
        <v>289</v>
      </c>
      <c r="D12" s="20"/>
      <c r="E12" s="96"/>
      <c r="F12" s="16"/>
      <c r="G12" s="121"/>
      <c r="H12" s="130"/>
      <c r="I12" s="133"/>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row>
    <row r="13" spans="1:662" s="95" customFormat="1" ht="22.5" customHeight="1" x14ac:dyDescent="0.25">
      <c r="A13" s="16"/>
      <c r="B13" s="16"/>
      <c r="C13" s="108" t="s">
        <v>16</v>
      </c>
      <c r="D13" s="20"/>
      <c r="E13" s="96"/>
      <c r="F13" s="16"/>
      <c r="G13" s="121"/>
      <c r="H13" s="130"/>
      <c r="I13" s="133"/>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row>
    <row r="14" spans="1:662" s="95" customFormat="1" ht="22.5" customHeight="1" x14ac:dyDescent="0.25">
      <c r="A14" s="16"/>
      <c r="B14" s="16"/>
      <c r="C14" s="108" t="s">
        <v>19</v>
      </c>
      <c r="D14" s="20"/>
      <c r="E14" s="96"/>
      <c r="F14" s="16"/>
      <c r="G14" s="121"/>
      <c r="H14" s="130"/>
      <c r="I14" s="133"/>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row>
    <row r="15" spans="1:662" s="95" customFormat="1" ht="22.5" customHeight="1" thickBot="1" x14ac:dyDescent="0.3">
      <c r="A15" s="16"/>
      <c r="B15" s="16"/>
      <c r="C15" s="109" t="s">
        <v>130</v>
      </c>
      <c r="D15" s="102"/>
      <c r="E15" s="103"/>
      <c r="F15" s="16"/>
      <c r="G15" s="121"/>
      <c r="H15" s="131"/>
      <c r="I15" s="133"/>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row>
    <row r="16" spans="1:662" s="95" customFormat="1" ht="22.5" customHeight="1" thickBot="1" x14ac:dyDescent="0.3">
      <c r="A16" s="16"/>
      <c r="B16" s="16"/>
      <c r="C16" s="106" t="s">
        <v>286</v>
      </c>
      <c r="D16" s="100" t="s">
        <v>298</v>
      </c>
      <c r="E16" s="101" t="s">
        <v>299</v>
      </c>
      <c r="F16" s="126"/>
      <c r="G16" s="80"/>
      <c r="H16" s="131"/>
      <c r="I16" s="133"/>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row>
    <row r="17" spans="1:662" s="95" customFormat="1" ht="22.5" customHeight="1" x14ac:dyDescent="0.25">
      <c r="A17" s="16"/>
      <c r="B17" s="16"/>
      <c r="C17" s="110" t="s">
        <v>15</v>
      </c>
      <c r="D17" s="111"/>
      <c r="E17" s="104"/>
      <c r="F17" s="126"/>
      <c r="G17" s="80"/>
      <c r="H17" s="132"/>
      <c r="I17" s="133"/>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row>
    <row r="18" spans="1:662" s="95" customFormat="1" ht="22.5" customHeight="1" x14ac:dyDescent="0.25">
      <c r="A18" s="16"/>
      <c r="B18" s="16"/>
      <c r="C18" s="112" t="s">
        <v>131</v>
      </c>
      <c r="D18" s="113"/>
      <c r="E18" s="97"/>
      <c r="F18" s="126"/>
      <c r="G18" s="80"/>
      <c r="H18" s="132"/>
      <c r="I18" s="133"/>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row>
    <row r="19" spans="1:662" s="95" customFormat="1" ht="22.5" customHeight="1" x14ac:dyDescent="0.25">
      <c r="A19" s="16"/>
      <c r="B19" s="16"/>
      <c r="C19" s="112" t="s">
        <v>133</v>
      </c>
      <c r="D19" s="113"/>
      <c r="E19" s="97"/>
      <c r="F19" s="126"/>
      <c r="G19" s="80"/>
      <c r="H19" s="132"/>
      <c r="I19" s="133"/>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row>
    <row r="20" spans="1:662" s="95" customFormat="1" ht="22.5" customHeight="1" x14ac:dyDescent="0.25">
      <c r="A20" s="16"/>
      <c r="B20" s="16"/>
      <c r="C20" s="112" t="s">
        <v>135</v>
      </c>
      <c r="D20" s="113"/>
      <c r="E20" s="97"/>
      <c r="F20" s="126"/>
      <c r="G20" s="80"/>
      <c r="H20" s="132"/>
      <c r="I20" s="133"/>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row>
    <row r="21" spans="1:662" s="95" customFormat="1" ht="22.5" customHeight="1" x14ac:dyDescent="0.25">
      <c r="A21" s="16"/>
      <c r="B21" s="16"/>
      <c r="C21" s="112" t="s">
        <v>8</v>
      </c>
      <c r="D21" s="113"/>
      <c r="E21" s="97"/>
      <c r="F21" s="126"/>
      <c r="G21" s="80"/>
      <c r="H21" s="132"/>
      <c r="I21" s="133"/>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row>
    <row r="22" spans="1:662" s="95" customFormat="1" ht="22.5" customHeight="1" thickBot="1" x14ac:dyDescent="0.3">
      <c r="A22" s="16"/>
      <c r="B22" s="16"/>
      <c r="C22" s="114" t="s">
        <v>136</v>
      </c>
      <c r="D22" s="115"/>
      <c r="E22" s="105"/>
      <c r="F22" s="127"/>
      <c r="G22" s="79"/>
      <c r="H22" s="124"/>
      <c r="I22" s="133"/>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row>
    <row r="23" spans="1:662" s="95" customFormat="1" ht="22.5" customHeight="1" thickBot="1" x14ac:dyDescent="0.3">
      <c r="A23" s="16"/>
      <c r="B23" s="16"/>
      <c r="C23" s="116" t="s">
        <v>287</v>
      </c>
      <c r="D23" s="100" t="s">
        <v>298</v>
      </c>
      <c r="E23" s="101" t="s">
        <v>299</v>
      </c>
      <c r="F23" s="127"/>
      <c r="G23" s="79"/>
      <c r="H23" s="124"/>
      <c r="I23" s="133"/>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row>
    <row r="24" spans="1:662" s="95" customFormat="1" ht="22.5" customHeight="1" x14ac:dyDescent="0.25">
      <c r="A24" s="16"/>
      <c r="B24" s="16"/>
      <c r="C24" s="110" t="s">
        <v>290</v>
      </c>
      <c r="D24" s="111"/>
      <c r="E24" s="104"/>
      <c r="F24" s="126"/>
      <c r="G24" s="80"/>
      <c r="H24" s="132"/>
      <c r="I24" s="133"/>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row>
    <row r="25" spans="1:662" s="95" customFormat="1" ht="22.5" customHeight="1" x14ac:dyDescent="0.25">
      <c r="A25" s="16"/>
      <c r="B25" s="16"/>
      <c r="C25" s="112" t="s">
        <v>291</v>
      </c>
      <c r="D25" s="113"/>
      <c r="E25" s="97"/>
      <c r="F25" s="126"/>
      <c r="G25" s="80"/>
      <c r="H25" s="132"/>
      <c r="I25" s="133"/>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row>
    <row r="26" spans="1:662" s="95" customFormat="1" ht="22.5" customHeight="1" x14ac:dyDescent="0.25">
      <c r="A26" s="16"/>
      <c r="B26" s="16"/>
      <c r="C26" s="112" t="s">
        <v>143</v>
      </c>
      <c r="D26" s="113"/>
      <c r="E26" s="97"/>
      <c r="F26" s="126"/>
      <c r="G26" s="80"/>
      <c r="H26" s="132"/>
      <c r="I26" s="133"/>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row>
    <row r="27" spans="1:662" s="95" customFormat="1" ht="22.5" customHeight="1" x14ac:dyDescent="0.25">
      <c r="A27" s="16"/>
      <c r="B27" s="16"/>
      <c r="C27" s="112" t="s">
        <v>292</v>
      </c>
      <c r="D27" s="113"/>
      <c r="E27" s="97"/>
      <c r="F27" s="126"/>
      <c r="G27" s="80"/>
      <c r="H27" s="132"/>
      <c r="I27" s="133"/>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row>
    <row r="28" spans="1:662" s="95" customFormat="1" ht="22.5" customHeight="1" x14ac:dyDescent="0.25">
      <c r="A28" s="16"/>
      <c r="B28" s="16"/>
      <c r="C28" s="112" t="s">
        <v>293</v>
      </c>
      <c r="D28" s="113"/>
      <c r="E28" s="97"/>
      <c r="F28" s="126"/>
      <c r="G28" s="80"/>
      <c r="H28" s="132"/>
      <c r="I28" s="133"/>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row>
    <row r="29" spans="1:662" s="95" customFormat="1" ht="22.5" customHeight="1" x14ac:dyDescent="0.25">
      <c r="A29" s="16"/>
      <c r="B29" s="16"/>
      <c r="C29" s="112" t="s">
        <v>294</v>
      </c>
      <c r="D29" s="113"/>
      <c r="E29" s="97"/>
      <c r="F29" s="126"/>
      <c r="G29" s="80"/>
      <c r="H29" s="132"/>
      <c r="I29" s="133"/>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row>
    <row r="30" spans="1:662" s="95" customFormat="1" ht="22.5" customHeight="1" thickBot="1" x14ac:dyDescent="0.3">
      <c r="A30" s="16"/>
      <c r="B30" s="16"/>
      <c r="C30" s="117" t="s">
        <v>295</v>
      </c>
      <c r="D30" s="118"/>
      <c r="E30" s="98"/>
      <c r="F30" s="127"/>
      <c r="G30" s="81"/>
      <c r="H30" s="125"/>
      <c r="I30" s="134"/>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c r="NZ30" s="16"/>
      <c r="OA30" s="16"/>
      <c r="OB30" s="16"/>
      <c r="OC30" s="16"/>
      <c r="OD30" s="16"/>
      <c r="OE30" s="16"/>
      <c r="OF30" s="16"/>
      <c r="OG30" s="16"/>
      <c r="OH30" s="16"/>
      <c r="OI30" s="16"/>
      <c r="OJ30" s="16"/>
      <c r="OK30" s="16"/>
      <c r="OL30" s="16"/>
      <c r="OM30" s="16"/>
      <c r="ON30" s="16"/>
      <c r="OO30" s="16"/>
      <c r="OP30" s="16"/>
      <c r="OQ30" s="16"/>
      <c r="OR30" s="16"/>
      <c r="OS30" s="16"/>
      <c r="OT30" s="16"/>
      <c r="OU30" s="16"/>
      <c r="OV30" s="16"/>
      <c r="OW30" s="16"/>
      <c r="OX30" s="16"/>
      <c r="OY30" s="16"/>
      <c r="OZ30" s="16"/>
      <c r="PA30" s="16"/>
      <c r="PB30" s="16"/>
      <c r="PC30" s="16"/>
      <c r="PD30" s="16"/>
      <c r="PE30" s="16"/>
      <c r="PF30" s="16"/>
      <c r="PG30" s="16"/>
      <c r="PH30" s="16"/>
      <c r="PI30" s="16"/>
      <c r="PJ30" s="16"/>
      <c r="PK30" s="16"/>
      <c r="PL30" s="16"/>
      <c r="PM30" s="16"/>
      <c r="PN30" s="16"/>
      <c r="PO30" s="16"/>
      <c r="PP30" s="16"/>
      <c r="PQ30" s="16"/>
      <c r="PR30" s="16"/>
      <c r="PS30" s="16"/>
      <c r="PT30" s="16"/>
      <c r="PU30" s="16"/>
      <c r="PV30" s="16"/>
      <c r="PW30" s="16"/>
      <c r="PX30" s="16"/>
      <c r="PY30" s="16"/>
      <c r="PZ30" s="16"/>
      <c r="QA30" s="16"/>
      <c r="QB30" s="16"/>
      <c r="QC30" s="16"/>
      <c r="QD30" s="16"/>
      <c r="QE30" s="16"/>
      <c r="QF30" s="16"/>
      <c r="QG30" s="16"/>
      <c r="QH30" s="16"/>
      <c r="QI30" s="16"/>
      <c r="QJ30" s="16"/>
      <c r="QK30" s="16"/>
      <c r="QL30" s="16"/>
      <c r="QM30" s="16"/>
      <c r="QN30" s="16"/>
      <c r="QO30" s="16"/>
      <c r="QP30" s="16"/>
      <c r="QQ30" s="16"/>
      <c r="QR30" s="16"/>
      <c r="QS30" s="16"/>
      <c r="QT30" s="16"/>
      <c r="QU30" s="16"/>
      <c r="QV30" s="16"/>
      <c r="QW30" s="16"/>
      <c r="QX30" s="16"/>
      <c r="QY30" s="16"/>
      <c r="QZ30" s="16"/>
      <c r="RA30" s="16"/>
      <c r="RB30" s="16"/>
      <c r="RC30" s="16"/>
      <c r="RD30" s="16"/>
      <c r="RE30" s="16"/>
      <c r="RF30" s="16"/>
      <c r="RG30" s="16"/>
      <c r="RH30" s="16"/>
      <c r="RI30" s="16"/>
      <c r="RJ30" s="16"/>
      <c r="RK30" s="16"/>
      <c r="RL30" s="16"/>
      <c r="RM30" s="16"/>
      <c r="RN30" s="16"/>
      <c r="RO30" s="16"/>
      <c r="RP30" s="16"/>
      <c r="RQ30" s="16"/>
      <c r="RR30" s="16"/>
      <c r="RS30" s="16"/>
      <c r="RT30" s="16"/>
      <c r="RU30" s="16"/>
      <c r="RV30" s="16"/>
      <c r="RW30" s="16"/>
      <c r="RX30" s="16"/>
      <c r="RY30" s="16"/>
      <c r="RZ30" s="16"/>
      <c r="SA30" s="16"/>
      <c r="SB30" s="16"/>
      <c r="SC30" s="16"/>
      <c r="SD30" s="16"/>
      <c r="SE30" s="16"/>
      <c r="SF30" s="16"/>
      <c r="SG30" s="16"/>
      <c r="SH30" s="16"/>
      <c r="SI30" s="16"/>
      <c r="SJ30" s="16"/>
      <c r="SK30" s="16"/>
      <c r="SL30" s="16"/>
      <c r="SM30" s="16"/>
      <c r="SN30" s="16"/>
      <c r="SO30" s="16"/>
      <c r="SP30" s="16"/>
      <c r="SQ30" s="16"/>
      <c r="SR30" s="16"/>
      <c r="SS30" s="16"/>
      <c r="ST30" s="16"/>
      <c r="SU30" s="16"/>
      <c r="SV30" s="16"/>
      <c r="SW30" s="16"/>
      <c r="SX30" s="16"/>
      <c r="SY30" s="16"/>
      <c r="SZ30" s="16"/>
      <c r="TA30" s="16"/>
      <c r="TB30" s="16"/>
      <c r="TC30" s="16"/>
      <c r="TD30" s="16"/>
      <c r="TE30" s="16"/>
      <c r="TF30" s="16"/>
      <c r="TG30" s="16"/>
      <c r="TH30" s="16"/>
      <c r="TI30" s="16"/>
      <c r="TJ30" s="16"/>
      <c r="TK30" s="16"/>
      <c r="TL30" s="16"/>
      <c r="TM30" s="16"/>
      <c r="TN30" s="16"/>
      <c r="TO30" s="16"/>
      <c r="TP30" s="16"/>
      <c r="TQ30" s="16"/>
      <c r="TR30" s="16"/>
      <c r="TS30" s="16"/>
      <c r="TT30" s="16"/>
      <c r="TU30" s="16"/>
      <c r="TV30" s="16"/>
      <c r="TW30" s="16"/>
      <c r="TX30" s="16"/>
      <c r="TY30" s="16"/>
      <c r="TZ30" s="16"/>
      <c r="UA30" s="16"/>
      <c r="UB30" s="16"/>
      <c r="UC30" s="16"/>
      <c r="UD30" s="16"/>
      <c r="UE30" s="16"/>
      <c r="UF30" s="16"/>
      <c r="UG30" s="16"/>
      <c r="UH30" s="16"/>
      <c r="UI30" s="16"/>
      <c r="UJ30" s="16"/>
      <c r="UK30" s="16"/>
      <c r="UL30" s="16"/>
      <c r="UM30" s="16"/>
      <c r="UN30" s="16"/>
      <c r="UO30" s="16"/>
      <c r="UP30" s="16"/>
      <c r="UQ30" s="16"/>
      <c r="UR30" s="16"/>
      <c r="US30" s="16"/>
      <c r="UT30" s="16"/>
      <c r="UU30" s="16"/>
      <c r="UV30" s="16"/>
      <c r="UW30" s="16"/>
      <c r="UX30" s="16"/>
      <c r="UY30" s="16"/>
      <c r="UZ30" s="16"/>
      <c r="VA30" s="16"/>
      <c r="VB30" s="16"/>
      <c r="VC30" s="16"/>
      <c r="VD30" s="16"/>
      <c r="VE30" s="16"/>
      <c r="VF30" s="16"/>
      <c r="VG30" s="16"/>
      <c r="VH30" s="16"/>
      <c r="VI30" s="16"/>
      <c r="VJ30" s="16"/>
      <c r="VK30" s="16"/>
      <c r="VL30" s="16"/>
      <c r="VM30" s="16"/>
      <c r="VN30" s="16"/>
      <c r="VO30" s="16"/>
      <c r="VP30" s="16"/>
      <c r="VQ30" s="16"/>
      <c r="VR30" s="16"/>
      <c r="VS30" s="16"/>
      <c r="VT30" s="16"/>
      <c r="VU30" s="16"/>
      <c r="VV30" s="16"/>
      <c r="VW30" s="16"/>
      <c r="VX30" s="16"/>
      <c r="VY30" s="16"/>
      <c r="VZ30" s="16"/>
      <c r="WA30" s="16"/>
      <c r="WB30" s="16"/>
      <c r="WC30" s="16"/>
      <c r="WD30" s="16"/>
      <c r="WE30" s="16"/>
      <c r="WF30" s="16"/>
      <c r="WG30" s="16"/>
      <c r="WH30" s="16"/>
      <c r="WI30" s="16"/>
      <c r="WJ30" s="16"/>
      <c r="WK30" s="16"/>
      <c r="WL30" s="16"/>
      <c r="WM30" s="16"/>
      <c r="WN30" s="16"/>
      <c r="WO30" s="16"/>
      <c r="WP30" s="16"/>
      <c r="WQ30" s="16"/>
      <c r="WR30" s="16"/>
      <c r="WS30" s="16"/>
      <c r="WT30" s="16"/>
      <c r="WU30" s="16"/>
      <c r="WV30" s="16"/>
      <c r="WW30" s="16"/>
      <c r="WX30" s="16"/>
      <c r="WY30" s="16"/>
      <c r="WZ30" s="16"/>
      <c r="XA30" s="16"/>
      <c r="XB30" s="16"/>
      <c r="XC30" s="16"/>
      <c r="XD30" s="16"/>
      <c r="XE30" s="16"/>
      <c r="XF30" s="16"/>
      <c r="XG30" s="16"/>
      <c r="XH30" s="16"/>
      <c r="XI30" s="16"/>
      <c r="XJ30" s="16"/>
      <c r="XK30" s="16"/>
      <c r="XL30" s="16"/>
      <c r="XM30" s="16"/>
      <c r="XN30" s="16"/>
      <c r="XO30" s="16"/>
      <c r="XP30" s="16"/>
      <c r="XQ30" s="16"/>
      <c r="XR30" s="16"/>
      <c r="XS30" s="16"/>
      <c r="XT30" s="16"/>
      <c r="XU30" s="16"/>
      <c r="XV30" s="16"/>
      <c r="XW30" s="16"/>
      <c r="XX30" s="16"/>
      <c r="XY30" s="16"/>
      <c r="XZ30" s="16"/>
      <c r="YA30" s="16"/>
      <c r="YB30" s="16"/>
      <c r="YC30" s="16"/>
      <c r="YD30" s="16"/>
      <c r="YE30" s="16"/>
      <c r="YF30" s="16"/>
      <c r="YG30" s="16"/>
      <c r="YH30" s="16"/>
      <c r="YI30" s="16"/>
      <c r="YJ30" s="16"/>
      <c r="YK30" s="16"/>
      <c r="YL30" s="16"/>
    </row>
    <row r="32" spans="1:662" s="1" customFormat="1" ht="19.5" x14ac:dyDescent="0.25">
      <c r="C32" s="138" t="s">
        <v>4</v>
      </c>
      <c r="D32" s="139"/>
    </row>
    <row r="33" spans="3:4" s="1" customFormat="1" ht="15" customHeight="1" x14ac:dyDescent="0.25">
      <c r="C33" s="266"/>
      <c r="D33" s="266"/>
    </row>
  </sheetData>
  <dataConsolidate/>
  <mergeCells count="1">
    <mergeCell ref="C33:D33"/>
  </mergeCells>
  <printOptions horizontalCentered="1" verticalCentered="1"/>
  <pageMargins left="0.25" right="0.25" top="0.75" bottom="0.75" header="0.3" footer="0.3"/>
  <pageSetup paperSize="5" scale="60"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AE23"/>
  <sheetViews>
    <sheetView topLeftCell="AN1" zoomScale="80" zoomScaleNormal="80" workbookViewId="0">
      <pane ySplit="1" topLeftCell="A14" activePane="bottomLeft" state="frozen"/>
      <selection activeCell="AC1" sqref="AC1"/>
      <selection pane="bottomLeft" activeCell="BH14" sqref="BH14"/>
    </sheetView>
  </sheetViews>
  <sheetFormatPr baseColWidth="10" defaultRowHeight="15" x14ac:dyDescent="0.25"/>
  <cols>
    <col min="1" max="1" width="1.7109375" customWidth="1"/>
    <col min="2" max="2" width="2.28515625" customWidth="1"/>
    <col min="3" max="3" width="21.5703125" style="9" customWidth="1"/>
    <col min="4" max="4" width="23.28515625" style="10" customWidth="1"/>
    <col min="5" max="5" width="21.85546875" style="11" customWidth="1"/>
    <col min="6" max="6" width="13.7109375" style="11" customWidth="1"/>
    <col min="7" max="7" width="13.140625" style="11" customWidth="1"/>
    <col min="8" max="8" width="14.7109375" style="11" customWidth="1"/>
    <col min="9" max="9" width="6.140625" style="12" customWidth="1"/>
    <col min="10" max="10" width="26.28515625" style="12" customWidth="1"/>
    <col min="11" max="11" width="19" style="13" customWidth="1"/>
    <col min="12" max="12" width="12" style="13" customWidth="1"/>
    <col min="13" max="13" width="22.85546875" style="14" customWidth="1"/>
    <col min="14" max="14" width="18.42578125" style="12" customWidth="1"/>
    <col min="15" max="15" width="15.28515625" style="12" customWidth="1"/>
    <col min="16" max="34" width="7.5703125" style="12" customWidth="1"/>
    <col min="35" max="35" width="7.42578125" style="12" customWidth="1"/>
    <col min="36" max="36" width="16.140625" style="12" customWidth="1"/>
    <col min="37" max="37" width="15.7109375" style="12" customWidth="1"/>
    <col min="38" max="38" width="17.140625" style="12" customWidth="1"/>
    <col min="39" max="39" width="29.28515625" style="16" customWidth="1"/>
    <col min="40" max="40" width="11.140625" style="15" customWidth="1"/>
    <col min="41" max="47" width="15.140625" style="22" customWidth="1"/>
    <col min="48" max="48" width="10.140625" style="22" customWidth="1"/>
    <col min="49" max="49" width="13.42578125" style="22" customWidth="1"/>
    <col min="50" max="50" width="12.42578125" style="22" customWidth="1"/>
    <col min="51" max="51" width="11.5703125" style="22" customWidth="1"/>
    <col min="52" max="52" width="12.140625" style="22" customWidth="1"/>
    <col min="53" max="53" width="11.28515625" style="22" customWidth="1"/>
    <col min="54" max="54" width="15.28515625" style="12" customWidth="1"/>
    <col min="55" max="55" width="16.85546875" style="12" customWidth="1"/>
    <col min="56" max="56" width="13.28515625" style="17" customWidth="1"/>
    <col min="57" max="57" width="16.7109375" style="12" customWidth="1"/>
    <col min="58" max="58" width="13.140625" style="17" customWidth="1"/>
    <col min="59" max="59" width="14" style="12" customWidth="1"/>
    <col min="60" max="60" width="13.7109375" style="12" customWidth="1"/>
    <col min="61" max="61" width="15.85546875" style="17" customWidth="1"/>
    <col min="62" max="62" width="12.140625" style="17" customWidth="1"/>
    <col min="63" max="63" width="18.140625" style="18" customWidth="1"/>
    <col min="64" max="64" width="14.7109375" style="18" customWidth="1"/>
    <col min="65" max="65" width="24.42578125" style="13" customWidth="1"/>
    <col min="66" max="66" width="20.7109375" style="13" customWidth="1"/>
    <col min="67" max="68" width="14.42578125" style="13" customWidth="1"/>
    <col min="69" max="69" width="19" style="13" customWidth="1"/>
    <col min="70" max="70" width="22.5703125" style="13" customWidth="1"/>
    <col min="71" max="71" width="19.140625" style="13" customWidth="1"/>
    <col min="72" max="72" width="20.5703125" style="16" customWidth="1"/>
    <col min="73" max="73" width="15.7109375" style="13" customWidth="1"/>
    <col min="74" max="74" width="15.140625" style="13" customWidth="1"/>
    <col min="75" max="75" width="20.85546875" customWidth="1"/>
    <col min="76" max="76" width="32.140625" customWidth="1"/>
    <col min="77" max="77" width="29" customWidth="1"/>
    <col min="78" max="78" width="29.140625" customWidth="1"/>
  </cols>
  <sheetData>
    <row r="1" spans="1:707" ht="12" customHeight="1" x14ac:dyDescent="0.25">
      <c r="BU1" s="328"/>
      <c r="BV1" s="328"/>
    </row>
    <row r="2" spans="1:707" ht="32.25" customHeight="1" x14ac:dyDescent="0.25">
      <c r="M2" s="19" t="s">
        <v>539</v>
      </c>
      <c r="BU2" s="329"/>
      <c r="BV2" s="329"/>
    </row>
    <row r="3" spans="1:707" ht="12" customHeight="1" x14ac:dyDescent="0.25">
      <c r="K3" s="17"/>
      <c r="L3" s="17"/>
      <c r="BU3" s="329"/>
      <c r="BV3" s="329"/>
    </row>
    <row r="4" spans="1:707" ht="14.25" customHeight="1" thickBot="1" x14ac:dyDescent="0.3">
      <c r="BU4" s="330"/>
      <c r="BV4" s="330"/>
    </row>
    <row r="5" spans="1:707" ht="20.25" customHeight="1" thickBot="1" x14ac:dyDescent="0.3">
      <c r="C5" s="278" t="s">
        <v>75</v>
      </c>
      <c r="D5" s="279"/>
      <c r="E5" s="279"/>
      <c r="F5" s="279"/>
      <c r="G5" s="279"/>
      <c r="H5" s="279"/>
      <c r="I5" s="279"/>
      <c r="J5" s="279"/>
      <c r="K5" s="279"/>
      <c r="L5" s="279"/>
      <c r="M5" s="280"/>
      <c r="N5" s="281" t="s">
        <v>76</v>
      </c>
      <c r="O5" s="282"/>
      <c r="P5" s="282"/>
      <c r="Q5" s="282"/>
      <c r="R5" s="282"/>
      <c r="S5" s="282"/>
      <c r="T5" s="282"/>
      <c r="U5" s="282"/>
      <c r="V5" s="282"/>
      <c r="W5" s="282"/>
      <c r="X5" s="282"/>
      <c r="Y5" s="282"/>
      <c r="Z5" s="282"/>
      <c r="AA5" s="282"/>
      <c r="AB5" s="282"/>
      <c r="AC5" s="282"/>
      <c r="AD5" s="282"/>
      <c r="AE5" s="282"/>
      <c r="AF5" s="282"/>
      <c r="AG5" s="282"/>
      <c r="AH5" s="282"/>
      <c r="AI5" s="282"/>
      <c r="AJ5" s="282"/>
      <c r="AK5" s="282"/>
      <c r="AL5" s="282"/>
      <c r="AM5" s="282"/>
      <c r="AN5" s="282"/>
      <c r="AO5" s="282"/>
      <c r="AP5" s="282"/>
      <c r="AQ5" s="282"/>
      <c r="AR5" s="282"/>
      <c r="AS5" s="282"/>
      <c r="AT5" s="282"/>
      <c r="AU5" s="282"/>
      <c r="AV5" s="282"/>
      <c r="AW5" s="282"/>
      <c r="AX5" s="282"/>
      <c r="AY5" s="282"/>
      <c r="AZ5" s="282"/>
      <c r="BA5" s="282"/>
      <c r="BB5" s="282"/>
      <c r="BC5" s="282"/>
      <c r="BD5" s="282"/>
      <c r="BE5" s="282"/>
      <c r="BF5" s="282"/>
      <c r="BG5" s="282"/>
      <c r="BH5" s="283"/>
      <c r="BI5" s="319" t="s">
        <v>106</v>
      </c>
      <c r="BJ5" s="284" t="s">
        <v>77</v>
      </c>
      <c r="BK5" s="287" t="s">
        <v>245</v>
      </c>
      <c r="BL5" s="287"/>
      <c r="BM5" s="287"/>
      <c r="BN5" s="287"/>
      <c r="BO5" s="287"/>
      <c r="BP5" s="287"/>
      <c r="BQ5" s="287"/>
      <c r="BR5" s="287"/>
      <c r="BS5" s="287"/>
      <c r="BT5" s="287"/>
      <c r="BU5" s="287"/>
      <c r="BV5" s="288"/>
      <c r="BW5" s="383" t="s">
        <v>541</v>
      </c>
      <c r="BX5" s="384"/>
      <c r="BY5" s="384"/>
      <c r="BZ5" s="385"/>
    </row>
    <row r="6" spans="1:707" ht="19.5" customHeight="1" thickBot="1" x14ac:dyDescent="0.3">
      <c r="C6" s="291" t="s">
        <v>43</v>
      </c>
      <c r="D6" s="294" t="s">
        <v>44</v>
      </c>
      <c r="E6" s="308" t="s">
        <v>108</v>
      </c>
      <c r="F6" s="344" t="s">
        <v>148</v>
      </c>
      <c r="G6" s="344"/>
      <c r="H6" s="344"/>
      <c r="I6" s="338" t="s">
        <v>2</v>
      </c>
      <c r="J6" s="338" t="s">
        <v>45</v>
      </c>
      <c r="K6" s="338" t="s">
        <v>78</v>
      </c>
      <c r="L6" s="335" t="s">
        <v>79</v>
      </c>
      <c r="M6" s="311" t="s">
        <v>10</v>
      </c>
      <c r="N6" s="313" t="s">
        <v>46</v>
      </c>
      <c r="O6" s="314"/>
      <c r="P6" s="314"/>
      <c r="Q6" s="314"/>
      <c r="R6" s="314"/>
      <c r="S6" s="314"/>
      <c r="T6" s="314"/>
      <c r="U6" s="314"/>
      <c r="V6" s="314"/>
      <c r="W6" s="314"/>
      <c r="X6" s="314"/>
      <c r="Y6" s="314"/>
      <c r="Z6" s="314"/>
      <c r="AA6" s="314"/>
      <c r="AB6" s="314"/>
      <c r="AC6" s="314"/>
      <c r="AD6" s="314"/>
      <c r="AE6" s="314"/>
      <c r="AF6" s="314"/>
      <c r="AG6" s="314"/>
      <c r="AH6" s="314"/>
      <c r="AI6" s="314"/>
      <c r="AJ6" s="314"/>
      <c r="AK6" s="314"/>
      <c r="AL6" s="315"/>
      <c r="AM6" s="297" t="s">
        <v>149</v>
      </c>
      <c r="AN6" s="298"/>
      <c r="AO6" s="298"/>
      <c r="AP6" s="298"/>
      <c r="AQ6" s="298"/>
      <c r="AR6" s="298"/>
      <c r="AS6" s="298"/>
      <c r="AT6" s="298"/>
      <c r="AU6" s="298"/>
      <c r="AV6" s="298"/>
      <c r="AW6" s="298"/>
      <c r="AX6" s="298"/>
      <c r="AY6" s="298"/>
      <c r="AZ6" s="298"/>
      <c r="BA6" s="298"/>
      <c r="BB6" s="298"/>
      <c r="BC6" s="298"/>
      <c r="BD6" s="298"/>
      <c r="BE6" s="298"/>
      <c r="BF6" s="298"/>
      <c r="BG6" s="298"/>
      <c r="BH6" s="299"/>
      <c r="BI6" s="320"/>
      <c r="BJ6" s="285"/>
      <c r="BK6" s="289"/>
      <c r="BL6" s="289"/>
      <c r="BM6" s="289"/>
      <c r="BN6" s="289"/>
      <c r="BO6" s="289"/>
      <c r="BP6" s="289"/>
      <c r="BQ6" s="289"/>
      <c r="BR6" s="289"/>
      <c r="BS6" s="289"/>
      <c r="BT6" s="289"/>
      <c r="BU6" s="289"/>
      <c r="BV6" s="290"/>
      <c r="BW6" s="386"/>
      <c r="BX6" s="387"/>
      <c r="BY6" s="387"/>
      <c r="BZ6" s="388"/>
    </row>
    <row r="7" spans="1:707" ht="114" customHeight="1" thickBot="1" x14ac:dyDescent="0.3">
      <c r="C7" s="292"/>
      <c r="D7" s="295"/>
      <c r="E7" s="309"/>
      <c r="F7" s="295" t="s">
        <v>139</v>
      </c>
      <c r="G7" s="295" t="s">
        <v>140</v>
      </c>
      <c r="H7" s="295" t="s">
        <v>138</v>
      </c>
      <c r="I7" s="336"/>
      <c r="J7" s="336"/>
      <c r="K7" s="336"/>
      <c r="L7" s="336"/>
      <c r="M7" s="300"/>
      <c r="N7" s="292" t="s">
        <v>47</v>
      </c>
      <c r="O7" s="295"/>
      <c r="P7" s="295"/>
      <c r="Q7" s="295"/>
      <c r="R7" s="295"/>
      <c r="S7" s="295"/>
      <c r="T7" s="295"/>
      <c r="U7" s="295"/>
      <c r="V7" s="295"/>
      <c r="W7" s="295"/>
      <c r="X7" s="295"/>
      <c r="Y7" s="295"/>
      <c r="Z7" s="295"/>
      <c r="AA7" s="295"/>
      <c r="AB7" s="295"/>
      <c r="AC7" s="295"/>
      <c r="AD7" s="295"/>
      <c r="AE7" s="295"/>
      <c r="AF7" s="295"/>
      <c r="AG7" s="295"/>
      <c r="AH7" s="295"/>
      <c r="AI7" s="295"/>
      <c r="AJ7" s="295"/>
      <c r="AK7" s="295"/>
      <c r="AL7" s="300"/>
      <c r="AM7" s="301" t="s">
        <v>48</v>
      </c>
      <c r="AN7" s="302" t="s">
        <v>49</v>
      </c>
      <c r="AO7" s="32" t="s">
        <v>194</v>
      </c>
      <c r="AP7" s="32" t="s">
        <v>195</v>
      </c>
      <c r="AQ7" s="32" t="s">
        <v>196</v>
      </c>
      <c r="AR7" s="32" t="s">
        <v>197</v>
      </c>
      <c r="AS7" s="32" t="s">
        <v>198</v>
      </c>
      <c r="AT7" s="32" t="s">
        <v>200</v>
      </c>
      <c r="AU7" s="32" t="s">
        <v>199</v>
      </c>
      <c r="AV7" s="332" t="s">
        <v>275</v>
      </c>
      <c r="AW7" s="334" t="s">
        <v>276</v>
      </c>
      <c r="AX7" s="334" t="s">
        <v>277</v>
      </c>
      <c r="AY7" s="334" t="s">
        <v>279</v>
      </c>
      <c r="AZ7" s="332" t="s">
        <v>280</v>
      </c>
      <c r="BA7" s="332" t="s">
        <v>278</v>
      </c>
      <c r="BB7" s="304" t="s">
        <v>109</v>
      </c>
      <c r="BC7" s="305"/>
      <c r="BD7" s="301" t="s">
        <v>50</v>
      </c>
      <c r="BE7" s="306"/>
      <c r="BF7" s="306"/>
      <c r="BG7" s="306"/>
      <c r="BH7" s="307"/>
      <c r="BI7" s="320"/>
      <c r="BJ7" s="285"/>
      <c r="BK7" s="316" t="s">
        <v>51</v>
      </c>
      <c r="BL7" s="317"/>
      <c r="BM7" s="317"/>
      <c r="BN7" s="317"/>
      <c r="BO7" s="317"/>
      <c r="BP7" s="317"/>
      <c r="BQ7" s="317"/>
      <c r="BR7" s="318"/>
      <c r="BS7" s="317" t="s">
        <v>246</v>
      </c>
      <c r="BT7" s="317"/>
      <c r="BU7" s="317"/>
      <c r="BV7" s="318"/>
      <c r="BW7" s="389" t="s">
        <v>542</v>
      </c>
      <c r="BX7" s="390"/>
      <c r="BY7" s="400" t="s">
        <v>543</v>
      </c>
      <c r="BZ7" s="401"/>
    </row>
    <row r="8" spans="1:707" ht="64.5" customHeight="1" thickBot="1" x14ac:dyDescent="0.3">
      <c r="C8" s="293"/>
      <c r="D8" s="296"/>
      <c r="E8" s="310"/>
      <c r="F8" s="296"/>
      <c r="G8" s="296"/>
      <c r="H8" s="296"/>
      <c r="I8" s="337"/>
      <c r="J8" s="337"/>
      <c r="K8" s="337"/>
      <c r="L8" s="337"/>
      <c r="M8" s="312"/>
      <c r="N8" s="205" t="s">
        <v>11</v>
      </c>
      <c r="O8" s="225" t="s">
        <v>80</v>
      </c>
      <c r="P8" s="226" t="s">
        <v>52</v>
      </c>
      <c r="Q8" s="226" t="s">
        <v>53</v>
      </c>
      <c r="R8" s="226" t="s">
        <v>54</v>
      </c>
      <c r="S8" s="226" t="s">
        <v>55</v>
      </c>
      <c r="T8" s="226" t="s">
        <v>56</v>
      </c>
      <c r="U8" s="226" t="s">
        <v>57</v>
      </c>
      <c r="V8" s="226" t="s">
        <v>58</v>
      </c>
      <c r="W8" s="226" t="s">
        <v>59</v>
      </c>
      <c r="X8" s="226" t="s">
        <v>60</v>
      </c>
      <c r="Y8" s="226" t="s">
        <v>61</v>
      </c>
      <c r="Z8" s="226" t="s">
        <v>62</v>
      </c>
      <c r="AA8" s="226" t="s">
        <v>63</v>
      </c>
      <c r="AB8" s="226" t="s">
        <v>64</v>
      </c>
      <c r="AC8" s="226" t="s">
        <v>65</v>
      </c>
      <c r="AD8" s="226" t="s">
        <v>66</v>
      </c>
      <c r="AE8" s="226" t="s">
        <v>67</v>
      </c>
      <c r="AF8" s="226" t="s">
        <v>68</v>
      </c>
      <c r="AG8" s="226" t="s">
        <v>69</v>
      </c>
      <c r="AH8" s="226" t="s">
        <v>247</v>
      </c>
      <c r="AI8" s="227" t="s">
        <v>70</v>
      </c>
      <c r="AJ8" s="228" t="s">
        <v>12</v>
      </c>
      <c r="AK8" s="225" t="s">
        <v>81</v>
      </c>
      <c r="AL8" s="202" t="s">
        <v>71</v>
      </c>
      <c r="AM8" s="293"/>
      <c r="AN8" s="303"/>
      <c r="AO8" s="229" t="s">
        <v>122</v>
      </c>
      <c r="AP8" s="229" t="s">
        <v>121</v>
      </c>
      <c r="AQ8" s="229" t="s">
        <v>120</v>
      </c>
      <c r="AR8" s="229" t="s">
        <v>201</v>
      </c>
      <c r="AS8" s="229" t="s">
        <v>123</v>
      </c>
      <c r="AT8" s="229" t="s">
        <v>124</v>
      </c>
      <c r="AU8" s="229" t="s">
        <v>125</v>
      </c>
      <c r="AV8" s="333"/>
      <c r="AW8" s="333"/>
      <c r="AX8" s="333"/>
      <c r="AY8" s="333"/>
      <c r="AZ8" s="333"/>
      <c r="BA8" s="333"/>
      <c r="BB8" s="204" t="s">
        <v>11</v>
      </c>
      <c r="BC8" s="230" t="s">
        <v>12</v>
      </c>
      <c r="BD8" s="205" t="s">
        <v>11</v>
      </c>
      <c r="BE8" s="225" t="s">
        <v>82</v>
      </c>
      <c r="BF8" s="225" t="s">
        <v>12</v>
      </c>
      <c r="BG8" s="225" t="s">
        <v>83</v>
      </c>
      <c r="BH8" s="202" t="s">
        <v>71</v>
      </c>
      <c r="BI8" s="321"/>
      <c r="BJ8" s="286"/>
      <c r="BK8" s="78" t="s">
        <v>102</v>
      </c>
      <c r="BL8" s="74" t="s">
        <v>103</v>
      </c>
      <c r="BM8" s="75" t="s">
        <v>126</v>
      </c>
      <c r="BN8" s="76" t="s">
        <v>243</v>
      </c>
      <c r="BO8" s="76" t="s">
        <v>104</v>
      </c>
      <c r="BP8" s="76" t="s">
        <v>105</v>
      </c>
      <c r="BQ8" s="76" t="s">
        <v>127</v>
      </c>
      <c r="BR8" s="77" t="s">
        <v>74</v>
      </c>
      <c r="BS8" s="239" t="s">
        <v>73</v>
      </c>
      <c r="BT8" s="76" t="s">
        <v>72</v>
      </c>
      <c r="BU8" s="76" t="s">
        <v>244</v>
      </c>
      <c r="BV8" s="77" t="s">
        <v>74</v>
      </c>
      <c r="BW8" s="391" t="s">
        <v>544</v>
      </c>
      <c r="BX8" s="392" t="s">
        <v>545</v>
      </c>
      <c r="BY8" s="392" t="s">
        <v>546</v>
      </c>
      <c r="BZ8" s="393" t="s">
        <v>547</v>
      </c>
    </row>
    <row r="9" spans="1:707" s="21" customFormat="1" ht="123" customHeight="1" x14ac:dyDescent="0.25">
      <c r="A9"/>
      <c r="B9"/>
      <c r="C9" s="250" t="s">
        <v>413</v>
      </c>
      <c r="D9" s="241" t="s">
        <v>441</v>
      </c>
      <c r="E9" s="241" t="s">
        <v>442</v>
      </c>
      <c r="F9" s="242" t="s">
        <v>128</v>
      </c>
      <c r="G9" s="242" t="s">
        <v>134</v>
      </c>
      <c r="H9" s="242" t="s">
        <v>145</v>
      </c>
      <c r="I9" s="211" t="s">
        <v>90</v>
      </c>
      <c r="J9" s="212" t="s">
        <v>309</v>
      </c>
      <c r="K9" s="213" t="s">
        <v>307</v>
      </c>
      <c r="L9" s="210" t="s">
        <v>107</v>
      </c>
      <c r="M9" s="214" t="s">
        <v>308</v>
      </c>
      <c r="N9" s="215" t="s">
        <v>84</v>
      </c>
      <c r="O9" s="215">
        <v>3</v>
      </c>
      <c r="P9" s="216">
        <v>1</v>
      </c>
      <c r="Q9" s="216">
        <v>1</v>
      </c>
      <c r="R9" s="216">
        <v>1</v>
      </c>
      <c r="S9" s="216">
        <v>1</v>
      </c>
      <c r="T9" s="216">
        <v>1</v>
      </c>
      <c r="U9" s="216">
        <v>1</v>
      </c>
      <c r="V9" s="216">
        <v>1</v>
      </c>
      <c r="W9" s="216">
        <v>1</v>
      </c>
      <c r="X9" s="216">
        <v>0</v>
      </c>
      <c r="Y9" s="216">
        <v>1</v>
      </c>
      <c r="Z9" s="216">
        <v>1</v>
      </c>
      <c r="AA9" s="216">
        <v>1</v>
      </c>
      <c r="AB9" s="216">
        <v>1</v>
      </c>
      <c r="AC9" s="216">
        <v>0</v>
      </c>
      <c r="AD9" s="216">
        <v>1</v>
      </c>
      <c r="AE9" s="216">
        <v>0</v>
      </c>
      <c r="AF9" s="216">
        <v>1</v>
      </c>
      <c r="AG9" s="216">
        <v>0</v>
      </c>
      <c r="AH9" s="216">
        <v>0</v>
      </c>
      <c r="AI9" s="216">
        <f>SUM(P9:AH9)</f>
        <v>14</v>
      </c>
      <c r="AJ9" s="217" t="str">
        <f>IF($AI9&lt;6,"3. Moderado",IF($AI9&lt;12,"4. Mayor",IF($AI9&gt;11,"5. Catastrófico")))</f>
        <v>5. Catastrófico</v>
      </c>
      <c r="AK9" s="218">
        <v>5</v>
      </c>
      <c r="AL9" s="219" t="str">
        <f>IF(O9+AK9=0," ",IF(OR(AND(O9=1,AK9=1),AND(O9=1,AK9=2),AND(O9=2,AK9=2),AND(O9=2,AK9=1),AND(O9=3,AK9=1)),"Bajo",IF(OR(AND(O9=1,AK9=3),AND(O9=2,AK9=3),AND(O9=3,AK9=2),AND(O9=4,AK9=1)),"Moderado",IF(OR(AND(O9=1,AK9=4),AND(O9=2,AK9=4),AND(O9=3,AK9=3),AND(O9=4,AK9=2),AND(O9=4,AK9=3),AND(O9=5,AK9=1),AND(O9=5,AK9=2)),"Alto",IF(OR(AND(O9=2,AK9=5),AND(O9=3,AK9=5),AND(O9=3,AK9=4),AND(O9=4,AK9=4),AND(O9=4,AK9=5),AND(O9=5,AK9=3),AND(O9=5,AK9=4),AND(O9=1,AK9=5),AND(O9=5,AK9=5)),"Extremo","")))))</f>
        <v>Extremo</v>
      </c>
      <c r="AM9" s="203" t="s">
        <v>507</v>
      </c>
      <c r="AN9" s="220" t="s">
        <v>5</v>
      </c>
      <c r="AO9" s="218">
        <v>15</v>
      </c>
      <c r="AP9" s="218">
        <v>15</v>
      </c>
      <c r="AQ9" s="218">
        <v>15</v>
      </c>
      <c r="AR9" s="218">
        <v>15</v>
      </c>
      <c r="AS9" s="218">
        <v>15</v>
      </c>
      <c r="AT9" s="218">
        <v>15</v>
      </c>
      <c r="AU9" s="218">
        <v>10</v>
      </c>
      <c r="AV9" s="88">
        <f t="shared" ref="AV9:AV23" si="0">SUM(AO9:AU9)</f>
        <v>100</v>
      </c>
      <c r="AW9" s="88" t="s">
        <v>220</v>
      </c>
      <c r="AX9" s="88" t="s">
        <v>220</v>
      </c>
      <c r="AY9" s="88">
        <v>100</v>
      </c>
      <c r="AZ9" s="88">
        <f>AVERAGE(AY9:AY9)</f>
        <v>100</v>
      </c>
      <c r="BA9" s="88" t="s">
        <v>220</v>
      </c>
      <c r="BB9" s="221" t="s">
        <v>112</v>
      </c>
      <c r="BC9" s="221" t="s">
        <v>112</v>
      </c>
      <c r="BD9" s="215" t="s">
        <v>150</v>
      </c>
      <c r="BE9" s="215">
        <v>1</v>
      </c>
      <c r="BF9" s="215" t="s">
        <v>100</v>
      </c>
      <c r="BG9" s="215">
        <v>3</v>
      </c>
      <c r="BH9" s="219" t="str">
        <f>IF(BE9+BG9=0," ",IF(OR(AND(BE9=1,BG9=1),AND(BE9=1,BG9=2),AND(BE9=2,BG9=2),AND(BE9=2,BG9=1),AND(BE9=3,BG9=1)),"Bajo",IF(OR(AND(BE9=1,BG9=3),AND(BE9=2,BG9=3),AND(BE9=3,BG9=2),AND(BE9=4,BG9=1)),"Moderado",IF(OR(AND(BE9=1,BG9=4),AND(BE9=2,BG9=4),AND(BE9=3,BG9=3),AND(BE9=4,BG9=2),AND(BE9=4,BG9=3),AND(BE9=5,BG9=1),AND(BE9=5,BG9=2)),"Alto",IF(OR(AND(BE9=2,BG9=5),AND(BE9=1,BG9=5),AND(BE9=3,BG9=5),AND(BE9=3,BG9=4),AND(BE9=4,BG9=4),AND(BE9=4,BG9=5),AND(BE9=5,BG9=3),AND(BE9=5,BG9=4),AND(BE9=5,BG9=5)),"Extremo","")))))</f>
        <v>Moderado</v>
      </c>
      <c r="BI9" s="249" t="s">
        <v>508</v>
      </c>
      <c r="BJ9" s="222" t="s">
        <v>115</v>
      </c>
      <c r="BK9" s="223">
        <v>45658</v>
      </c>
      <c r="BL9" s="223">
        <v>46022</v>
      </c>
      <c r="BM9" s="233" t="s">
        <v>509</v>
      </c>
      <c r="BN9" s="20" t="s">
        <v>314</v>
      </c>
      <c r="BO9" s="20" t="s">
        <v>315</v>
      </c>
      <c r="BP9" s="224">
        <v>2</v>
      </c>
      <c r="BQ9" s="20" t="s">
        <v>316</v>
      </c>
      <c r="BR9" s="20" t="s">
        <v>458</v>
      </c>
      <c r="BS9" s="238">
        <v>46009</v>
      </c>
      <c r="BT9" s="232" t="s">
        <v>540</v>
      </c>
      <c r="BU9" s="224" t="s">
        <v>439</v>
      </c>
      <c r="BV9" s="224" t="s">
        <v>440</v>
      </c>
      <c r="BW9" s="394" t="s">
        <v>548</v>
      </c>
      <c r="BX9" s="395" t="s">
        <v>549</v>
      </c>
      <c r="BY9" s="396" t="s">
        <v>550</v>
      </c>
      <c r="BZ9" s="397" t="s">
        <v>551</v>
      </c>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row>
    <row r="10" spans="1:707" s="21" customFormat="1" ht="84" customHeight="1" x14ac:dyDescent="0.25">
      <c r="A10"/>
      <c r="B10"/>
      <c r="C10" s="345" t="s">
        <v>310</v>
      </c>
      <c r="D10" s="354" t="s">
        <v>405</v>
      </c>
      <c r="E10" s="241" t="s">
        <v>311</v>
      </c>
      <c r="F10" s="174" t="s">
        <v>16</v>
      </c>
      <c r="G10" s="174" t="s">
        <v>135</v>
      </c>
      <c r="H10" s="174" t="s">
        <v>147</v>
      </c>
      <c r="I10" s="339" t="s">
        <v>92</v>
      </c>
      <c r="J10" s="356" t="s">
        <v>397</v>
      </c>
      <c r="K10" s="349" t="s">
        <v>398</v>
      </c>
      <c r="L10" s="351" t="s">
        <v>107</v>
      </c>
      <c r="M10" s="347" t="s">
        <v>399</v>
      </c>
      <c r="N10" s="277" t="s">
        <v>98</v>
      </c>
      <c r="O10" s="276">
        <v>3</v>
      </c>
      <c r="P10" s="341">
        <v>1</v>
      </c>
      <c r="Q10" s="341">
        <v>1</v>
      </c>
      <c r="R10" s="341">
        <v>1</v>
      </c>
      <c r="S10" s="341">
        <v>1</v>
      </c>
      <c r="T10" s="341">
        <v>1</v>
      </c>
      <c r="U10" s="341">
        <v>1</v>
      </c>
      <c r="V10" s="341">
        <v>1</v>
      </c>
      <c r="W10" s="341">
        <v>1</v>
      </c>
      <c r="X10" s="341">
        <v>1</v>
      </c>
      <c r="Y10" s="341">
        <v>1</v>
      </c>
      <c r="Z10" s="341">
        <v>1</v>
      </c>
      <c r="AA10" s="341">
        <v>1</v>
      </c>
      <c r="AB10" s="341">
        <v>1</v>
      </c>
      <c r="AC10" s="341">
        <v>1</v>
      </c>
      <c r="AD10" s="341">
        <v>1</v>
      </c>
      <c r="AE10" s="341">
        <v>0</v>
      </c>
      <c r="AF10" s="341">
        <v>1</v>
      </c>
      <c r="AG10" s="341">
        <v>1</v>
      </c>
      <c r="AH10" s="341">
        <v>0</v>
      </c>
      <c r="AI10" s="322">
        <f t="shared" ref="AI10" si="1">SUM(P10:AH10)</f>
        <v>17</v>
      </c>
      <c r="AJ10" s="324" t="str">
        <f>IF($AI10&lt;6,"3. Moderado",IF($AI10&lt;12,"4. Mayor",IF($AI10&gt;11,"5. Catastrófico")))</f>
        <v>5. Catastrófico</v>
      </c>
      <c r="AK10" s="326">
        <v>5</v>
      </c>
      <c r="AL10" s="275" t="str">
        <f>IF(O10+AK10=0," ",IF(OR(AND(O10=1,AK10=1),AND(O10=1,AK10=2),AND(O10=2,AK10=2),AND(O10=2,AK10=1),AND(O10=3,AK10=1)),"Bajo",IF(OR(AND(O10=1,AK10=3),AND(O10=2,AK10=3),AND(O10=3,AK10=2),AND(O10=4,AK10=1)),"Moderado",IF(OR(AND(O10=1,AK10=4),AND(O10=2,AK10=4),AND(O10=3,AK10=3),AND(O10=4,AK10=2),AND(O10=4,AK10=3),AND(O10=5,AK10=1),AND(O10=5,AK10=2)),"Alto",IF(OR(AND(O10=2,AK10=5),AND(O10=3,AK10=5),AND(O10=3,AK10=4),AND(O10=4,AK10=4),AND(O10=4,AK10=5),AND(O10=5,AK10=3),AND(O10=5,AK10=4),AND(O10=1,AK10=5),AND(O10=5,AK10=5)),"Extremo","")))))</f>
        <v>Extremo</v>
      </c>
      <c r="AM10" s="203" t="s">
        <v>339</v>
      </c>
      <c r="AN10" s="23" t="s">
        <v>5</v>
      </c>
      <c r="AO10" s="24">
        <v>15</v>
      </c>
      <c r="AP10" s="24">
        <v>15</v>
      </c>
      <c r="AQ10" s="24">
        <v>15</v>
      </c>
      <c r="AR10" s="24">
        <v>15</v>
      </c>
      <c r="AS10" s="24">
        <v>15</v>
      </c>
      <c r="AT10" s="24">
        <v>15</v>
      </c>
      <c r="AU10" s="24">
        <v>10</v>
      </c>
      <c r="AV10" s="25">
        <f t="shared" si="0"/>
        <v>100</v>
      </c>
      <c r="AW10" s="25" t="s">
        <v>220</v>
      </c>
      <c r="AX10" s="25" t="s">
        <v>220</v>
      </c>
      <c r="AY10" s="25">
        <v>100</v>
      </c>
      <c r="AZ10" s="269">
        <f>AVERAGE(AY10:AY11)</f>
        <v>100</v>
      </c>
      <c r="BA10" s="269" t="s">
        <v>220</v>
      </c>
      <c r="BB10" s="271" t="s">
        <v>112</v>
      </c>
      <c r="BC10" s="273" t="s">
        <v>112</v>
      </c>
      <c r="BD10" s="277" t="s">
        <v>86</v>
      </c>
      <c r="BE10" s="276">
        <v>2</v>
      </c>
      <c r="BF10" s="276" t="s">
        <v>99</v>
      </c>
      <c r="BG10" s="276">
        <v>3</v>
      </c>
      <c r="BH10" s="275" t="str">
        <f>IF(BE10+BG10=0," ",IF(OR(AND(BE10=1,BG10=1),AND(BE10=1,BG10=2),AND(BE10=2,BG10=2),AND(BE10=2,BG10=1),AND(BE10=3,BG10=1)),"Bajo",IF(OR(AND(BE10=1,BG10=3),AND(BE10=2,BG10=3),AND(BE10=3,BG10=2),AND(BE10=4,BG10=1)),"Moderado",IF(OR(AND(BE10=1,BG10=4),AND(BE10=2,BG10=4),AND(BE10=3,BG10=3),AND(BE10=4,BG10=2),AND(BE10=4,BG10=3),AND(BE10=5,BG10=1),AND(BE10=5,BG10=2)),"Alto",IF(OR(AND(BE10=2,BG10=5),AND(BE10=1,BG10=5),AND(BE10=3,BG10=5),AND(BE10=3,BG10=4),AND(BE10=4,BG10=4),AND(BE10=4,BG10=5),AND(BE10=5,BG10=3),AND(BE10=5,BG10=4),AND(BE10=5,BG10=5)),"Extremo","")))))</f>
        <v>Moderado</v>
      </c>
      <c r="BI10" s="156" t="s">
        <v>313</v>
      </c>
      <c r="BJ10" s="267" t="s">
        <v>115</v>
      </c>
      <c r="BK10" s="223">
        <v>45658</v>
      </c>
      <c r="BL10" s="223">
        <v>46022</v>
      </c>
      <c r="BM10" s="86" t="s">
        <v>317</v>
      </c>
      <c r="BN10" s="86" t="s">
        <v>503</v>
      </c>
      <c r="BO10" s="87" t="s">
        <v>318</v>
      </c>
      <c r="BP10" s="174">
        <v>1</v>
      </c>
      <c r="BQ10" s="87" t="s">
        <v>319</v>
      </c>
      <c r="BR10" s="85" t="s">
        <v>494</v>
      </c>
      <c r="BS10" s="238">
        <v>46009</v>
      </c>
      <c r="BT10" s="174" t="s">
        <v>393</v>
      </c>
      <c r="BU10" s="209" t="s">
        <v>394</v>
      </c>
      <c r="BV10" s="207" t="s">
        <v>395</v>
      </c>
      <c r="BW10" s="398" t="s">
        <v>548</v>
      </c>
      <c r="BX10" s="395" t="s">
        <v>549</v>
      </c>
      <c r="BY10" s="399" t="s">
        <v>552</v>
      </c>
      <c r="BZ10" s="397" t="s">
        <v>551</v>
      </c>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row>
    <row r="11" spans="1:707" s="21" customFormat="1" ht="107.25" customHeight="1" thickBot="1" x14ac:dyDescent="0.3">
      <c r="A11"/>
      <c r="B11"/>
      <c r="C11" s="346"/>
      <c r="D11" s="355"/>
      <c r="E11" s="241" t="s">
        <v>312</v>
      </c>
      <c r="F11" s="188" t="s">
        <v>130</v>
      </c>
      <c r="G11" s="243" t="s">
        <v>133</v>
      </c>
      <c r="H11" s="243" t="s">
        <v>145</v>
      </c>
      <c r="I11" s="340"/>
      <c r="J11" s="357"/>
      <c r="K11" s="350"/>
      <c r="L11" s="352"/>
      <c r="M11" s="348"/>
      <c r="N11" s="353"/>
      <c r="O11" s="343"/>
      <c r="P11" s="342"/>
      <c r="Q11" s="342"/>
      <c r="R11" s="342"/>
      <c r="S11" s="342"/>
      <c r="T11" s="342"/>
      <c r="U11" s="342"/>
      <c r="V11" s="342"/>
      <c r="W11" s="342"/>
      <c r="X11" s="342"/>
      <c r="Y11" s="342"/>
      <c r="Z11" s="342"/>
      <c r="AA11" s="342"/>
      <c r="AB11" s="342"/>
      <c r="AC11" s="342"/>
      <c r="AD11" s="342"/>
      <c r="AE11" s="342"/>
      <c r="AF11" s="342"/>
      <c r="AG11" s="342"/>
      <c r="AH11" s="342"/>
      <c r="AI11" s="323"/>
      <c r="AJ11" s="325"/>
      <c r="AK11" s="327"/>
      <c r="AL11" s="331"/>
      <c r="AM11" s="203" t="s">
        <v>340</v>
      </c>
      <c r="AN11" s="23" t="s">
        <v>5</v>
      </c>
      <c r="AO11" s="24">
        <v>15</v>
      </c>
      <c r="AP11" s="24">
        <v>15</v>
      </c>
      <c r="AQ11" s="24">
        <v>15</v>
      </c>
      <c r="AR11" s="24">
        <v>15</v>
      </c>
      <c r="AS11" s="24">
        <v>15</v>
      </c>
      <c r="AT11" s="24">
        <v>15</v>
      </c>
      <c r="AU11" s="28">
        <v>10</v>
      </c>
      <c r="AV11" s="31">
        <f>SUM(AO11:AU11)</f>
        <v>100</v>
      </c>
      <c r="AW11" s="31" t="s">
        <v>220</v>
      </c>
      <c r="AX11" s="31" t="s">
        <v>220</v>
      </c>
      <c r="AY11" s="88">
        <v>100</v>
      </c>
      <c r="AZ11" s="270"/>
      <c r="BA11" s="270"/>
      <c r="BB11" s="272"/>
      <c r="BC11" s="274"/>
      <c r="BD11" s="277"/>
      <c r="BE11" s="276"/>
      <c r="BF11" s="276"/>
      <c r="BG11" s="276"/>
      <c r="BH11" s="275"/>
      <c r="BI11" s="157"/>
      <c r="BJ11" s="268"/>
      <c r="BK11" s="223">
        <v>45658</v>
      </c>
      <c r="BL11" s="223">
        <v>46022</v>
      </c>
      <c r="BM11" s="86" t="s">
        <v>320</v>
      </c>
      <c r="BN11" s="86" t="s">
        <v>321</v>
      </c>
      <c r="BO11" s="87" t="s">
        <v>322</v>
      </c>
      <c r="BP11" s="174">
        <v>1</v>
      </c>
      <c r="BQ11" s="87" t="s">
        <v>322</v>
      </c>
      <c r="BR11" s="85" t="s">
        <v>323</v>
      </c>
      <c r="BS11" s="238">
        <v>46009</v>
      </c>
      <c r="BT11" s="174" t="s">
        <v>396</v>
      </c>
      <c r="BU11" s="174" t="s">
        <v>394</v>
      </c>
      <c r="BV11" s="174" t="s">
        <v>400</v>
      </c>
      <c r="BW11" s="398" t="s">
        <v>548</v>
      </c>
      <c r="BX11" s="395" t="s">
        <v>549</v>
      </c>
      <c r="BY11" s="399" t="s">
        <v>550</v>
      </c>
      <c r="BZ11" s="397" t="s">
        <v>551</v>
      </c>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row>
    <row r="12" spans="1:707" s="21" customFormat="1" ht="153" customHeight="1" thickBot="1" x14ac:dyDescent="0.3">
      <c r="A12"/>
      <c r="B12"/>
      <c r="C12" s="254" t="s">
        <v>333</v>
      </c>
      <c r="D12" s="257" t="s">
        <v>450</v>
      </c>
      <c r="E12" s="196" t="s">
        <v>336</v>
      </c>
      <c r="F12" s="196" t="s">
        <v>129</v>
      </c>
      <c r="G12" s="196" t="s">
        <v>133</v>
      </c>
      <c r="H12" s="196" t="s">
        <v>143</v>
      </c>
      <c r="I12" s="158" t="s">
        <v>249</v>
      </c>
      <c r="J12" s="145" t="s">
        <v>334</v>
      </c>
      <c r="K12" s="148" t="s">
        <v>338</v>
      </c>
      <c r="L12" s="150" t="s">
        <v>107</v>
      </c>
      <c r="M12" s="146" t="s">
        <v>337</v>
      </c>
      <c r="N12" s="152" t="s">
        <v>98</v>
      </c>
      <c r="O12" s="154">
        <v>4</v>
      </c>
      <c r="P12" s="140">
        <v>1</v>
      </c>
      <c r="Q12" s="140">
        <v>1</v>
      </c>
      <c r="R12" s="140">
        <v>1</v>
      </c>
      <c r="S12" s="140">
        <v>1</v>
      </c>
      <c r="T12" s="140">
        <v>1</v>
      </c>
      <c r="U12" s="140">
        <v>1</v>
      </c>
      <c r="V12" s="140">
        <v>1</v>
      </c>
      <c r="W12" s="140">
        <v>1</v>
      </c>
      <c r="X12" s="140">
        <v>0</v>
      </c>
      <c r="Y12" s="140">
        <v>1</v>
      </c>
      <c r="Z12" s="140">
        <v>1</v>
      </c>
      <c r="AA12" s="140">
        <v>1</v>
      </c>
      <c r="AB12" s="140">
        <v>0</v>
      </c>
      <c r="AC12" s="140">
        <v>0</v>
      </c>
      <c r="AD12" s="140">
        <v>1</v>
      </c>
      <c r="AE12" s="140">
        <v>0</v>
      </c>
      <c r="AF12" s="140">
        <v>1</v>
      </c>
      <c r="AG12" s="140">
        <v>0</v>
      </c>
      <c r="AH12" s="140">
        <v>0</v>
      </c>
      <c r="AI12" s="140">
        <f>SUM(P12:AH12)</f>
        <v>13</v>
      </c>
      <c r="AJ12" s="142" t="s">
        <v>97</v>
      </c>
      <c r="AK12" s="143">
        <v>5</v>
      </c>
      <c r="AL12" s="165" t="str">
        <f t="shared" ref="AL12:AL23" si="2">IF(O12+AK12=0," ",IF(OR(AND(O12=1,AK12=1),AND(O12=1,AK12=2),AND(O12=2,AK12=2),AND(O12=2,AK12=1),AND(O12=3,AK12=1)),"Bajo",IF(OR(AND(O12=1,AK12=3),AND(O12=2,AK12=3),AND(O12=3,AK12=2),AND(O12=4,AK12=1)),"Moderado",IF(OR(AND(O12=1,AK12=4),AND(O12=2,AK12=4),AND(O12=3,AK12=3),AND(O12=4,AK12=2),AND(O12=4,AK12=3),AND(O12=5,AK12=1),AND(O12=5,AK12=2)),"Alto",IF(OR(AND(O12=2,AK12=5),AND(O12=3,AK12=5),AND(O12=3,AK12=4),AND(O12=4,AK12=4),AND(O12=4,AK12=5),AND(O12=5,AK12=3),AND(O12=5,AK12=4),AND(O12=1,AK12=5),AND(O12=5,AK12=5)),"Extremo","")))))</f>
        <v>Extremo</v>
      </c>
      <c r="AM12" s="175" t="s">
        <v>518</v>
      </c>
      <c r="AN12" s="193" t="s">
        <v>5</v>
      </c>
      <c r="AO12" s="143">
        <v>15</v>
      </c>
      <c r="AP12" s="143">
        <v>15</v>
      </c>
      <c r="AQ12" s="143">
        <v>15</v>
      </c>
      <c r="AR12" s="143">
        <v>15</v>
      </c>
      <c r="AS12" s="143">
        <v>15</v>
      </c>
      <c r="AT12" s="143">
        <v>15</v>
      </c>
      <c r="AU12" s="143">
        <v>10</v>
      </c>
      <c r="AV12" s="160">
        <f t="shared" si="0"/>
        <v>100</v>
      </c>
      <c r="AW12" s="160" t="s">
        <v>220</v>
      </c>
      <c r="AX12" s="160" t="s">
        <v>220</v>
      </c>
      <c r="AY12" s="160">
        <v>100</v>
      </c>
      <c r="AZ12" s="160">
        <f>AVERAGE(AY12)</f>
        <v>100</v>
      </c>
      <c r="BA12" s="160" t="s">
        <v>220</v>
      </c>
      <c r="BB12" s="167" t="s">
        <v>112</v>
      </c>
      <c r="BC12" s="169" t="s">
        <v>112</v>
      </c>
      <c r="BD12" s="152" t="s">
        <v>86</v>
      </c>
      <c r="BE12" s="154">
        <v>2</v>
      </c>
      <c r="BF12" s="154" t="s">
        <v>99</v>
      </c>
      <c r="BG12" s="154">
        <v>3</v>
      </c>
      <c r="BH12" s="162" t="str">
        <f t="shared" ref="BH12:BH23" si="3">IF(BE12+BG12=0," ",IF(OR(AND(BE12=1,BG12=1),AND(BE12=1,BG12=2),AND(BE12=2,BG12=2),AND(BE12=2,BG12=1),AND(BE12=3,BG12=1)),"Bajo",IF(OR(AND(BE12=1,BG12=3),AND(BE12=2,BG12=3),AND(BE12=3,BG12=2),AND(BE12=4,BG12=1)),"Moderado",IF(OR(AND(BE12=1,BG12=4),AND(BE12=2,BG12=4),AND(BE12=3,BG12=3),AND(BE12=4,BG12=2),AND(BE12=4,BG12=3),AND(BE12=5,BG12=1),AND(BE12=5,BG12=2)),"Alto",IF(OR(AND(BE12=2,BG12=5),AND(BE12=1,BG12=5),AND(BE12=3,BG12=5),AND(BE12=3,BG12=4),AND(BE12=4,BG12=4),AND(BE12=4,BG12=5),AND(BE12=5,BG12=3),AND(BE12=5,BG12=4),AND(BE12=5,BG12=5)),"Extremo","")))))</f>
        <v>Moderado</v>
      </c>
      <c r="BI12" s="156" t="s">
        <v>485</v>
      </c>
      <c r="BJ12" s="173" t="s">
        <v>115</v>
      </c>
      <c r="BK12" s="223">
        <v>45658</v>
      </c>
      <c r="BL12" s="223">
        <v>46022</v>
      </c>
      <c r="BM12" s="201" t="s">
        <v>495</v>
      </c>
      <c r="BN12" s="194" t="s">
        <v>349</v>
      </c>
      <c r="BO12" s="195" t="s">
        <v>497</v>
      </c>
      <c r="BP12" s="196">
        <v>1</v>
      </c>
      <c r="BQ12" s="195" t="s">
        <v>352</v>
      </c>
      <c r="BR12" s="255" t="s">
        <v>353</v>
      </c>
      <c r="BS12" s="238">
        <v>46009</v>
      </c>
      <c r="BT12" s="256" t="s">
        <v>519</v>
      </c>
      <c r="BU12" s="196" t="s">
        <v>452</v>
      </c>
      <c r="BV12" s="196" t="s">
        <v>496</v>
      </c>
      <c r="BW12" s="398" t="s">
        <v>548</v>
      </c>
      <c r="BX12" s="395" t="s">
        <v>549</v>
      </c>
      <c r="BY12" s="399" t="s">
        <v>550</v>
      </c>
      <c r="BZ12" s="397" t="s">
        <v>551</v>
      </c>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row>
    <row r="13" spans="1:707" s="21" customFormat="1" ht="143.25" customHeight="1" thickBot="1" x14ac:dyDescent="0.3">
      <c r="A13"/>
      <c r="B13"/>
      <c r="C13" s="258" t="s">
        <v>379</v>
      </c>
      <c r="D13" s="259" t="s">
        <v>420</v>
      </c>
      <c r="E13" s="261" t="s">
        <v>422</v>
      </c>
      <c r="F13" s="200" t="s">
        <v>16</v>
      </c>
      <c r="G13" s="200" t="s">
        <v>135</v>
      </c>
      <c r="H13" s="200" t="s">
        <v>147</v>
      </c>
      <c r="I13" s="177" t="s">
        <v>332</v>
      </c>
      <c r="J13" s="260" t="s">
        <v>421</v>
      </c>
      <c r="K13" s="176" t="s">
        <v>341</v>
      </c>
      <c r="L13" s="176" t="s">
        <v>107</v>
      </c>
      <c r="M13" s="262" t="s">
        <v>423</v>
      </c>
      <c r="N13" s="178" t="s">
        <v>84</v>
      </c>
      <c r="O13" s="179">
        <v>3</v>
      </c>
      <c r="P13" s="180">
        <v>1</v>
      </c>
      <c r="Q13" s="180">
        <v>1</v>
      </c>
      <c r="R13" s="180">
        <v>1</v>
      </c>
      <c r="S13" s="180">
        <v>1</v>
      </c>
      <c r="T13" s="180">
        <v>1</v>
      </c>
      <c r="U13" s="180">
        <v>1</v>
      </c>
      <c r="V13" s="180">
        <v>1</v>
      </c>
      <c r="W13" s="180">
        <v>1</v>
      </c>
      <c r="X13" s="180">
        <v>1</v>
      </c>
      <c r="Y13" s="180">
        <v>1</v>
      </c>
      <c r="Z13" s="180">
        <v>1</v>
      </c>
      <c r="AA13" s="180">
        <v>1</v>
      </c>
      <c r="AB13" s="180">
        <v>0</v>
      </c>
      <c r="AC13" s="180">
        <v>0</v>
      </c>
      <c r="AD13" s="180">
        <v>1</v>
      </c>
      <c r="AE13" s="180">
        <v>0</v>
      </c>
      <c r="AF13" s="180">
        <v>1</v>
      </c>
      <c r="AG13" s="180">
        <v>0</v>
      </c>
      <c r="AH13" s="180">
        <v>0</v>
      </c>
      <c r="AI13" s="141">
        <f>SUM(P13:AH13)</f>
        <v>14</v>
      </c>
      <c r="AJ13" s="181" t="s">
        <v>97</v>
      </c>
      <c r="AK13" s="171">
        <v>5</v>
      </c>
      <c r="AL13" s="166" t="str">
        <f t="shared" si="2"/>
        <v>Extremo</v>
      </c>
      <c r="AM13" s="199" t="s">
        <v>520</v>
      </c>
      <c r="AN13" s="182" t="s">
        <v>5</v>
      </c>
      <c r="AO13" s="171">
        <v>15</v>
      </c>
      <c r="AP13" s="171">
        <v>15</v>
      </c>
      <c r="AQ13" s="171">
        <v>15</v>
      </c>
      <c r="AR13" s="171">
        <v>15</v>
      </c>
      <c r="AS13" s="171">
        <v>15</v>
      </c>
      <c r="AT13" s="171">
        <v>15</v>
      </c>
      <c r="AU13" s="171">
        <v>10</v>
      </c>
      <c r="AV13" s="161">
        <f t="shared" si="0"/>
        <v>100</v>
      </c>
      <c r="AW13" s="172" t="s">
        <v>220</v>
      </c>
      <c r="AX13" s="172" t="s">
        <v>220</v>
      </c>
      <c r="AY13" s="172">
        <v>100</v>
      </c>
      <c r="AZ13" s="161">
        <f>AVERAGE(AY13)</f>
        <v>100</v>
      </c>
      <c r="BA13" s="172" t="s">
        <v>220</v>
      </c>
      <c r="BB13" s="183" t="s">
        <v>112</v>
      </c>
      <c r="BC13" s="184" t="s">
        <v>112</v>
      </c>
      <c r="BD13" s="178" t="s">
        <v>150</v>
      </c>
      <c r="BE13" s="179">
        <v>1</v>
      </c>
      <c r="BF13" s="179" t="s">
        <v>99</v>
      </c>
      <c r="BG13" s="179">
        <v>3</v>
      </c>
      <c r="BH13" s="163" t="str">
        <f t="shared" si="3"/>
        <v>Moderado</v>
      </c>
      <c r="BI13" s="186" t="s">
        <v>424</v>
      </c>
      <c r="BJ13" s="185" t="s">
        <v>115</v>
      </c>
      <c r="BK13" s="223">
        <v>45658</v>
      </c>
      <c r="BL13" s="223">
        <v>46022</v>
      </c>
      <c r="BM13" s="187" t="s">
        <v>425</v>
      </c>
      <c r="BN13" s="200" t="s">
        <v>350</v>
      </c>
      <c r="BO13" s="200" t="s">
        <v>426</v>
      </c>
      <c r="BP13" s="200">
        <v>4</v>
      </c>
      <c r="BQ13" s="200" t="s">
        <v>427</v>
      </c>
      <c r="BR13" s="200" t="s">
        <v>428</v>
      </c>
      <c r="BS13" s="238">
        <v>46009</v>
      </c>
      <c r="BT13" s="174" t="s">
        <v>437</v>
      </c>
      <c r="BU13" s="200" t="s">
        <v>350</v>
      </c>
      <c r="BV13" s="200" t="s">
        <v>438</v>
      </c>
      <c r="BW13" s="398" t="s">
        <v>548</v>
      </c>
      <c r="BX13" s="395" t="s">
        <v>549</v>
      </c>
      <c r="BY13" s="399" t="s">
        <v>550</v>
      </c>
      <c r="BZ13" s="397" t="s">
        <v>551</v>
      </c>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row>
    <row r="14" spans="1:707" s="21" customFormat="1" ht="288.75" customHeight="1" thickBot="1" x14ac:dyDescent="0.3">
      <c r="A14"/>
      <c r="B14"/>
      <c r="C14" s="263" t="s">
        <v>325</v>
      </c>
      <c r="D14" s="244" t="s">
        <v>454</v>
      </c>
      <c r="E14" s="245" t="s">
        <v>335</v>
      </c>
      <c r="F14" s="188" t="s">
        <v>130</v>
      </c>
      <c r="G14" s="188" t="s">
        <v>131</v>
      </c>
      <c r="H14" s="188" t="s">
        <v>145</v>
      </c>
      <c r="I14" s="159" t="s">
        <v>342</v>
      </c>
      <c r="J14" s="197" t="s">
        <v>324</v>
      </c>
      <c r="K14" s="149" t="s">
        <v>326</v>
      </c>
      <c r="L14" s="151" t="s">
        <v>107</v>
      </c>
      <c r="M14" s="147" t="s">
        <v>327</v>
      </c>
      <c r="N14" s="153" t="s">
        <v>84</v>
      </c>
      <c r="O14" s="155">
        <v>3</v>
      </c>
      <c r="P14" s="141">
        <v>1</v>
      </c>
      <c r="Q14" s="141">
        <v>1</v>
      </c>
      <c r="R14" s="141">
        <v>1</v>
      </c>
      <c r="S14" s="141">
        <v>1</v>
      </c>
      <c r="T14" s="141">
        <v>1</v>
      </c>
      <c r="U14" s="141">
        <v>0</v>
      </c>
      <c r="V14" s="141">
        <v>1</v>
      </c>
      <c r="W14" s="141">
        <v>0</v>
      </c>
      <c r="X14" s="141">
        <v>0</v>
      </c>
      <c r="Y14" s="141">
        <v>1</v>
      </c>
      <c r="Z14" s="141">
        <v>1</v>
      </c>
      <c r="AA14" s="141">
        <v>1</v>
      </c>
      <c r="AB14" s="141">
        <v>1</v>
      </c>
      <c r="AC14" s="141">
        <v>0</v>
      </c>
      <c r="AD14" s="141">
        <v>1</v>
      </c>
      <c r="AE14" s="141">
        <v>0</v>
      </c>
      <c r="AF14" s="141">
        <v>1</v>
      </c>
      <c r="AG14" s="141">
        <v>0</v>
      </c>
      <c r="AH14" s="141">
        <v>0</v>
      </c>
      <c r="AI14" s="141">
        <f t="shared" ref="AI14" si="4">SUM(P14:AH14)</f>
        <v>12</v>
      </c>
      <c r="AJ14" s="164" t="str">
        <f t="shared" ref="AJ14:AJ23" si="5">IF($AI14&lt;6,"3. Moderado",IF($AI14&lt;12,"4. Mayor",IF($AI14&gt;11,"5. Catastrófico")))</f>
        <v>5. Catastrófico</v>
      </c>
      <c r="AK14" s="144">
        <v>5</v>
      </c>
      <c r="AL14" s="166" t="str">
        <f t="shared" si="2"/>
        <v>Extremo</v>
      </c>
      <c r="AM14" s="198" t="s">
        <v>328</v>
      </c>
      <c r="AN14" s="190" t="s">
        <v>5</v>
      </c>
      <c r="AO14" s="144">
        <v>15</v>
      </c>
      <c r="AP14" s="144">
        <v>15</v>
      </c>
      <c r="AQ14" s="144">
        <v>15</v>
      </c>
      <c r="AR14" s="144">
        <v>12</v>
      </c>
      <c r="AS14" s="144">
        <v>15</v>
      </c>
      <c r="AT14" s="144">
        <v>15</v>
      </c>
      <c r="AU14" s="144">
        <v>10</v>
      </c>
      <c r="AV14" s="161">
        <f>SUM(AO14:AU14)</f>
        <v>97</v>
      </c>
      <c r="AW14" s="161" t="s">
        <v>220</v>
      </c>
      <c r="AX14" s="161" t="s">
        <v>220</v>
      </c>
      <c r="AY14" s="161">
        <v>100</v>
      </c>
      <c r="AZ14" s="161">
        <f>AVERAGE(AY14:AY14)</f>
        <v>100</v>
      </c>
      <c r="BA14" s="161" t="s">
        <v>220</v>
      </c>
      <c r="BB14" s="168" t="s">
        <v>112</v>
      </c>
      <c r="BC14" s="170" t="s">
        <v>112</v>
      </c>
      <c r="BD14" s="153" t="s">
        <v>150</v>
      </c>
      <c r="BE14" s="155">
        <v>1</v>
      </c>
      <c r="BF14" s="155" t="s">
        <v>99</v>
      </c>
      <c r="BG14" s="155">
        <v>3</v>
      </c>
      <c r="BH14" s="163" t="str">
        <f t="shared" si="3"/>
        <v>Moderado</v>
      </c>
      <c r="BI14" s="157" t="s">
        <v>329</v>
      </c>
      <c r="BJ14" s="157" t="s">
        <v>115</v>
      </c>
      <c r="BK14" s="223">
        <v>45658</v>
      </c>
      <c r="BL14" s="223">
        <v>46022</v>
      </c>
      <c r="BM14" s="191" t="s">
        <v>483</v>
      </c>
      <c r="BN14" s="191" t="s">
        <v>330</v>
      </c>
      <c r="BO14" s="188" t="s">
        <v>354</v>
      </c>
      <c r="BP14" s="188">
        <v>1</v>
      </c>
      <c r="BQ14" s="188" t="s">
        <v>322</v>
      </c>
      <c r="BR14" s="189" t="s">
        <v>331</v>
      </c>
      <c r="BS14" s="238">
        <v>46009</v>
      </c>
      <c r="BT14" s="188" t="s">
        <v>521</v>
      </c>
      <c r="BU14" s="236" t="s">
        <v>484</v>
      </c>
      <c r="BV14" s="237" t="s">
        <v>400</v>
      </c>
      <c r="BW14" s="398" t="s">
        <v>548</v>
      </c>
      <c r="BX14" s="395" t="s">
        <v>549</v>
      </c>
      <c r="BY14" s="399" t="s">
        <v>550</v>
      </c>
      <c r="BZ14" s="397" t="s">
        <v>551</v>
      </c>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row>
    <row r="15" spans="1:707" s="21" customFormat="1" ht="147.75" customHeight="1" thickBot="1" x14ac:dyDescent="0.3">
      <c r="A15"/>
      <c r="B15"/>
      <c r="C15" s="263" t="s">
        <v>343</v>
      </c>
      <c r="D15" s="247" t="s">
        <v>453</v>
      </c>
      <c r="E15" s="247" t="s">
        <v>346</v>
      </c>
      <c r="F15" s="188" t="s">
        <v>128</v>
      </c>
      <c r="G15" s="188" t="s">
        <v>133</v>
      </c>
      <c r="H15" s="188" t="s">
        <v>144</v>
      </c>
      <c r="I15" s="159" t="s">
        <v>344</v>
      </c>
      <c r="J15" s="197" t="s">
        <v>345</v>
      </c>
      <c r="K15" s="151" t="s">
        <v>358</v>
      </c>
      <c r="L15" s="151" t="s">
        <v>107</v>
      </c>
      <c r="M15" s="265" t="s">
        <v>347</v>
      </c>
      <c r="N15" s="153" t="s">
        <v>98</v>
      </c>
      <c r="O15" s="155">
        <v>4</v>
      </c>
      <c r="P15" s="141">
        <v>1</v>
      </c>
      <c r="Q15" s="141">
        <v>1</v>
      </c>
      <c r="R15" s="141">
        <v>1</v>
      </c>
      <c r="S15" s="141">
        <v>1</v>
      </c>
      <c r="T15" s="141">
        <v>1</v>
      </c>
      <c r="U15" s="141">
        <v>1</v>
      </c>
      <c r="V15" s="141">
        <v>1</v>
      </c>
      <c r="W15" s="141">
        <v>1</v>
      </c>
      <c r="X15" s="141">
        <v>0</v>
      </c>
      <c r="Y15" s="141">
        <v>1</v>
      </c>
      <c r="Z15" s="141">
        <v>1</v>
      </c>
      <c r="AA15" s="141">
        <v>1</v>
      </c>
      <c r="AB15" s="141">
        <v>1</v>
      </c>
      <c r="AC15" s="141">
        <v>1</v>
      </c>
      <c r="AD15" s="141">
        <v>1</v>
      </c>
      <c r="AE15" s="141">
        <v>0</v>
      </c>
      <c r="AF15" s="141">
        <v>1</v>
      </c>
      <c r="AG15" s="141">
        <v>0</v>
      </c>
      <c r="AH15" s="141">
        <v>0</v>
      </c>
      <c r="AI15" s="141">
        <f>SUM(P15:AH15)</f>
        <v>15</v>
      </c>
      <c r="AJ15" s="164" t="str">
        <f t="shared" si="5"/>
        <v>5. Catastrófico</v>
      </c>
      <c r="AK15" s="144">
        <v>5</v>
      </c>
      <c r="AL15" s="166" t="str">
        <f t="shared" si="2"/>
        <v>Extremo</v>
      </c>
      <c r="AM15" s="198" t="s">
        <v>530</v>
      </c>
      <c r="AN15" s="190" t="s">
        <v>5</v>
      </c>
      <c r="AO15" s="144">
        <v>15</v>
      </c>
      <c r="AP15" s="144">
        <v>12</v>
      </c>
      <c r="AQ15" s="144">
        <v>15</v>
      </c>
      <c r="AR15" s="144">
        <v>15</v>
      </c>
      <c r="AS15" s="144">
        <v>15</v>
      </c>
      <c r="AT15" s="144">
        <v>15</v>
      </c>
      <c r="AU15" s="144">
        <v>10</v>
      </c>
      <c r="AV15" s="161">
        <f t="shared" si="0"/>
        <v>97</v>
      </c>
      <c r="AW15" s="161" t="s">
        <v>220</v>
      </c>
      <c r="AX15" s="161" t="s">
        <v>220</v>
      </c>
      <c r="AY15" s="161">
        <v>100</v>
      </c>
      <c r="AZ15" s="161">
        <f>AVERAGE(AY15:AY15)</f>
        <v>100</v>
      </c>
      <c r="BA15" s="161" t="s">
        <v>220</v>
      </c>
      <c r="BB15" s="168" t="s">
        <v>112</v>
      </c>
      <c r="BC15" s="170" t="s">
        <v>112</v>
      </c>
      <c r="BD15" s="153" t="s">
        <v>86</v>
      </c>
      <c r="BE15" s="155">
        <v>2</v>
      </c>
      <c r="BF15" s="155" t="s">
        <v>99</v>
      </c>
      <c r="BG15" s="155">
        <v>3</v>
      </c>
      <c r="BH15" s="163" t="str">
        <f t="shared" si="3"/>
        <v>Moderado</v>
      </c>
      <c r="BI15" s="157" t="s">
        <v>348</v>
      </c>
      <c r="BJ15" s="157" t="s">
        <v>115</v>
      </c>
      <c r="BK15" s="223">
        <v>45658</v>
      </c>
      <c r="BL15" s="223">
        <v>46022</v>
      </c>
      <c r="BM15" s="231" t="s">
        <v>498</v>
      </c>
      <c r="BN15" s="188" t="s">
        <v>482</v>
      </c>
      <c r="BO15" s="188" t="s">
        <v>351</v>
      </c>
      <c r="BP15" s="188">
        <v>6</v>
      </c>
      <c r="BQ15" s="188" t="s">
        <v>500</v>
      </c>
      <c r="BR15" s="234" t="s">
        <v>481</v>
      </c>
      <c r="BS15" s="238">
        <v>46009</v>
      </c>
      <c r="BT15" s="174" t="s">
        <v>499</v>
      </c>
      <c r="BU15" s="200" t="s">
        <v>479</v>
      </c>
      <c r="BV15" s="200" t="s">
        <v>480</v>
      </c>
      <c r="BW15" s="398" t="s">
        <v>548</v>
      </c>
      <c r="BX15" s="395" t="s">
        <v>549</v>
      </c>
      <c r="BY15" s="399" t="s">
        <v>550</v>
      </c>
      <c r="BZ15" s="397" t="s">
        <v>551</v>
      </c>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row>
    <row r="16" spans="1:707" ht="266.25" customHeight="1" thickBot="1" x14ac:dyDescent="0.3">
      <c r="C16" s="263" t="s">
        <v>364</v>
      </c>
      <c r="D16" s="247" t="s">
        <v>457</v>
      </c>
      <c r="E16" s="246" t="s">
        <v>365</v>
      </c>
      <c r="F16" s="188" t="s">
        <v>130</v>
      </c>
      <c r="G16" s="188" t="s">
        <v>133</v>
      </c>
      <c r="H16" s="188" t="s">
        <v>145</v>
      </c>
      <c r="I16" s="159" t="s">
        <v>357</v>
      </c>
      <c r="J16" s="235" t="s">
        <v>363</v>
      </c>
      <c r="K16" s="149" t="s">
        <v>366</v>
      </c>
      <c r="L16" s="149" t="s">
        <v>107</v>
      </c>
      <c r="M16" s="149" t="s">
        <v>432</v>
      </c>
      <c r="N16" s="153" t="s">
        <v>98</v>
      </c>
      <c r="O16" s="155">
        <v>4</v>
      </c>
      <c r="P16" s="141">
        <v>1</v>
      </c>
      <c r="Q16" s="141">
        <v>1</v>
      </c>
      <c r="R16" s="141">
        <v>1</v>
      </c>
      <c r="S16" s="141">
        <v>1</v>
      </c>
      <c r="T16" s="141">
        <v>1</v>
      </c>
      <c r="U16" s="141">
        <v>1</v>
      </c>
      <c r="V16" s="141">
        <v>1</v>
      </c>
      <c r="W16" s="141">
        <v>1</v>
      </c>
      <c r="X16" s="141">
        <v>1</v>
      </c>
      <c r="Y16" s="141">
        <v>1</v>
      </c>
      <c r="Z16" s="141">
        <v>1</v>
      </c>
      <c r="AA16" s="141">
        <v>1</v>
      </c>
      <c r="AB16" s="141">
        <v>1</v>
      </c>
      <c r="AC16" s="141">
        <v>1</v>
      </c>
      <c r="AD16" s="141">
        <v>1</v>
      </c>
      <c r="AE16" s="141">
        <v>0</v>
      </c>
      <c r="AF16" s="141">
        <v>1</v>
      </c>
      <c r="AG16" s="141">
        <v>0</v>
      </c>
      <c r="AH16" s="141">
        <v>0</v>
      </c>
      <c r="AI16" s="141">
        <f>SUM(P16:AH16)</f>
        <v>16</v>
      </c>
      <c r="AJ16" s="164" t="s">
        <v>97</v>
      </c>
      <c r="AK16" s="144">
        <v>5</v>
      </c>
      <c r="AL16" s="166" t="str">
        <f t="shared" si="2"/>
        <v>Extremo</v>
      </c>
      <c r="AM16" s="240" t="s">
        <v>522</v>
      </c>
      <c r="AN16" s="190" t="s">
        <v>5</v>
      </c>
      <c r="AO16" s="144">
        <v>15</v>
      </c>
      <c r="AP16" s="144">
        <v>15</v>
      </c>
      <c r="AQ16" s="144">
        <v>15</v>
      </c>
      <c r="AR16" s="144">
        <v>15</v>
      </c>
      <c r="AS16" s="144">
        <v>15</v>
      </c>
      <c r="AT16" s="144">
        <v>15</v>
      </c>
      <c r="AU16" s="144">
        <v>10</v>
      </c>
      <c r="AV16" s="161">
        <f t="shared" si="0"/>
        <v>100</v>
      </c>
      <c r="AW16" s="161" t="s">
        <v>220</v>
      </c>
      <c r="AX16" s="161" t="s">
        <v>220</v>
      </c>
      <c r="AY16" s="161">
        <v>100</v>
      </c>
      <c r="AZ16" s="161">
        <v>100</v>
      </c>
      <c r="BA16" s="161" t="s">
        <v>220</v>
      </c>
      <c r="BB16" s="168" t="s">
        <v>112</v>
      </c>
      <c r="BC16" s="170" t="s">
        <v>112</v>
      </c>
      <c r="BD16" s="153" t="s">
        <v>86</v>
      </c>
      <c r="BE16" s="155">
        <v>2</v>
      </c>
      <c r="BF16" s="155" t="s">
        <v>99</v>
      </c>
      <c r="BG16" s="155">
        <v>3</v>
      </c>
      <c r="BH16" s="163" t="str">
        <f t="shared" si="3"/>
        <v>Moderado</v>
      </c>
      <c r="BI16" s="157" t="s">
        <v>486</v>
      </c>
      <c r="BJ16" s="157" t="s">
        <v>115</v>
      </c>
      <c r="BK16" s="223">
        <v>45658</v>
      </c>
      <c r="BL16" s="223">
        <v>46022</v>
      </c>
      <c r="BM16" s="188" t="s">
        <v>368</v>
      </c>
      <c r="BN16" s="191" t="s">
        <v>373</v>
      </c>
      <c r="BO16" s="188" t="s">
        <v>369</v>
      </c>
      <c r="BP16" s="188" t="s">
        <v>370</v>
      </c>
      <c r="BQ16" s="188" t="s">
        <v>371</v>
      </c>
      <c r="BR16" s="237" t="s">
        <v>372</v>
      </c>
      <c r="BS16" s="238">
        <v>46009</v>
      </c>
      <c r="BT16" s="231" t="s">
        <v>523</v>
      </c>
      <c r="BU16" s="192" t="s">
        <v>487</v>
      </c>
      <c r="BV16" s="237" t="s">
        <v>488</v>
      </c>
      <c r="BW16" s="398" t="s">
        <v>548</v>
      </c>
      <c r="BX16" s="395" t="s">
        <v>549</v>
      </c>
      <c r="BY16" s="399" t="s">
        <v>550</v>
      </c>
      <c r="BZ16" s="397" t="s">
        <v>551</v>
      </c>
    </row>
    <row r="17" spans="3:78" ht="221.45" customHeight="1" thickBot="1" x14ac:dyDescent="0.3">
      <c r="C17" s="263" t="s">
        <v>378</v>
      </c>
      <c r="D17" s="247" t="s">
        <v>455</v>
      </c>
      <c r="E17" s="188" t="s">
        <v>462</v>
      </c>
      <c r="F17" s="188" t="s">
        <v>130</v>
      </c>
      <c r="G17" s="188" t="s">
        <v>133</v>
      </c>
      <c r="H17" s="188" t="s">
        <v>143</v>
      </c>
      <c r="I17" s="159" t="s">
        <v>362</v>
      </c>
      <c r="J17" s="197" t="s">
        <v>461</v>
      </c>
      <c r="K17" s="151" t="s">
        <v>463</v>
      </c>
      <c r="L17" s="151" t="s">
        <v>107</v>
      </c>
      <c r="M17" s="264" t="s">
        <v>464</v>
      </c>
      <c r="N17" s="153" t="s">
        <v>98</v>
      </c>
      <c r="O17" s="155">
        <v>4</v>
      </c>
      <c r="P17" s="141">
        <v>1</v>
      </c>
      <c r="Q17" s="141">
        <v>1</v>
      </c>
      <c r="R17" s="141">
        <v>1</v>
      </c>
      <c r="S17" s="141">
        <v>1</v>
      </c>
      <c r="T17" s="141">
        <v>1</v>
      </c>
      <c r="U17" s="141">
        <v>1</v>
      </c>
      <c r="V17" s="141">
        <v>1</v>
      </c>
      <c r="W17" s="141">
        <v>1</v>
      </c>
      <c r="X17" s="141">
        <v>1</v>
      </c>
      <c r="Y17" s="141">
        <v>1</v>
      </c>
      <c r="Z17" s="141">
        <v>1</v>
      </c>
      <c r="AA17" s="141">
        <v>1</v>
      </c>
      <c r="AB17" s="141">
        <v>1</v>
      </c>
      <c r="AC17" s="141">
        <v>1</v>
      </c>
      <c r="AD17" s="141">
        <v>1</v>
      </c>
      <c r="AE17" s="141">
        <v>0</v>
      </c>
      <c r="AF17" s="141">
        <v>1</v>
      </c>
      <c r="AG17" s="141">
        <v>0</v>
      </c>
      <c r="AH17" s="141">
        <v>0</v>
      </c>
      <c r="AI17" s="141">
        <f t="shared" ref="AI17:AI20" si="6">SUM(P17:AH17)</f>
        <v>16</v>
      </c>
      <c r="AJ17" s="164" t="s">
        <v>97</v>
      </c>
      <c r="AK17" s="144">
        <v>5</v>
      </c>
      <c r="AL17" s="166" t="str">
        <f t="shared" si="2"/>
        <v>Extremo</v>
      </c>
      <c r="AM17" s="198" t="s">
        <v>524</v>
      </c>
      <c r="AN17" s="190" t="s">
        <v>5</v>
      </c>
      <c r="AO17" s="144">
        <v>15</v>
      </c>
      <c r="AP17" s="144">
        <v>15</v>
      </c>
      <c r="AQ17" s="144">
        <v>15</v>
      </c>
      <c r="AR17" s="144">
        <v>15</v>
      </c>
      <c r="AS17" s="144">
        <v>15</v>
      </c>
      <c r="AT17" s="144">
        <v>15</v>
      </c>
      <c r="AU17" s="144">
        <v>10</v>
      </c>
      <c r="AV17" s="161">
        <f t="shared" si="0"/>
        <v>100</v>
      </c>
      <c r="AW17" s="161" t="s">
        <v>220</v>
      </c>
      <c r="AX17" s="161" t="s">
        <v>220</v>
      </c>
      <c r="AY17" s="161">
        <v>100</v>
      </c>
      <c r="AZ17" s="161">
        <v>100</v>
      </c>
      <c r="BA17" s="161" t="s">
        <v>220</v>
      </c>
      <c r="BB17" s="168" t="s">
        <v>112</v>
      </c>
      <c r="BC17" s="170" t="s">
        <v>112</v>
      </c>
      <c r="BD17" s="153" t="s">
        <v>86</v>
      </c>
      <c r="BE17" s="155">
        <v>2</v>
      </c>
      <c r="BF17" s="155" t="s">
        <v>99</v>
      </c>
      <c r="BG17" s="155">
        <v>3</v>
      </c>
      <c r="BH17" s="163" t="str">
        <f t="shared" si="3"/>
        <v>Moderado</v>
      </c>
      <c r="BI17" s="157" t="s">
        <v>465</v>
      </c>
      <c r="BJ17" s="157" t="s">
        <v>37</v>
      </c>
      <c r="BK17" s="223">
        <v>45658</v>
      </c>
      <c r="BL17" s="223">
        <v>46022</v>
      </c>
      <c r="BM17" s="191" t="s">
        <v>525</v>
      </c>
      <c r="BN17" s="188" t="s">
        <v>466</v>
      </c>
      <c r="BO17" s="188" t="s">
        <v>526</v>
      </c>
      <c r="BP17" s="188" t="s">
        <v>527</v>
      </c>
      <c r="BQ17" s="188" t="s">
        <v>528</v>
      </c>
      <c r="BR17" s="237" t="s">
        <v>468</v>
      </c>
      <c r="BS17" s="238">
        <v>46009</v>
      </c>
      <c r="BT17" s="231" t="s">
        <v>529</v>
      </c>
      <c r="BU17" s="188" t="s">
        <v>466</v>
      </c>
      <c r="BV17" s="237" t="s">
        <v>467</v>
      </c>
      <c r="BW17" s="398" t="s">
        <v>548</v>
      </c>
      <c r="BX17" s="395" t="s">
        <v>549</v>
      </c>
      <c r="BY17" s="399" t="s">
        <v>550</v>
      </c>
      <c r="BZ17" s="397" t="s">
        <v>551</v>
      </c>
    </row>
    <row r="18" spans="3:78" ht="157.5" customHeight="1" thickBot="1" x14ac:dyDescent="0.3">
      <c r="C18" s="248" t="s">
        <v>501</v>
      </c>
      <c r="D18" s="231" t="s">
        <v>436</v>
      </c>
      <c r="E18" s="188" t="s">
        <v>430</v>
      </c>
      <c r="F18" s="188" t="s">
        <v>16</v>
      </c>
      <c r="G18" s="188" t="s">
        <v>134</v>
      </c>
      <c r="H18" s="188" t="s">
        <v>146</v>
      </c>
      <c r="I18" s="159" t="s">
        <v>409</v>
      </c>
      <c r="J18" s="197" t="s">
        <v>429</v>
      </c>
      <c r="K18" s="149" t="s">
        <v>459</v>
      </c>
      <c r="L18" s="149" t="s">
        <v>107</v>
      </c>
      <c r="M18" s="147" t="s">
        <v>431</v>
      </c>
      <c r="N18" s="153" t="s">
        <v>98</v>
      </c>
      <c r="O18" s="155">
        <v>4</v>
      </c>
      <c r="P18" s="141">
        <v>1</v>
      </c>
      <c r="Q18" s="141">
        <v>1</v>
      </c>
      <c r="R18" s="141">
        <v>1</v>
      </c>
      <c r="S18" s="141">
        <v>1</v>
      </c>
      <c r="T18" s="141">
        <v>1</v>
      </c>
      <c r="U18" s="141">
        <v>1</v>
      </c>
      <c r="V18" s="141">
        <v>1</v>
      </c>
      <c r="W18" s="141">
        <v>1</v>
      </c>
      <c r="X18" s="141">
        <v>1</v>
      </c>
      <c r="Y18" s="141">
        <v>1</v>
      </c>
      <c r="Z18" s="141">
        <v>1</v>
      </c>
      <c r="AA18" s="141">
        <v>1</v>
      </c>
      <c r="AB18" s="141">
        <v>1</v>
      </c>
      <c r="AC18" s="141">
        <v>1</v>
      </c>
      <c r="AD18" s="141">
        <v>1</v>
      </c>
      <c r="AE18" s="141">
        <v>0</v>
      </c>
      <c r="AF18" s="141">
        <v>1</v>
      </c>
      <c r="AG18" s="141">
        <v>0</v>
      </c>
      <c r="AH18" s="141">
        <v>0</v>
      </c>
      <c r="AI18" s="141">
        <f t="shared" si="6"/>
        <v>16</v>
      </c>
      <c r="AJ18" s="164" t="s">
        <v>97</v>
      </c>
      <c r="AK18" s="144">
        <v>5</v>
      </c>
      <c r="AL18" s="166" t="str">
        <f t="shared" si="2"/>
        <v>Extremo</v>
      </c>
      <c r="AM18" s="198" t="s">
        <v>506</v>
      </c>
      <c r="AN18" s="190" t="s">
        <v>5</v>
      </c>
      <c r="AO18" s="144">
        <v>15</v>
      </c>
      <c r="AP18" s="144">
        <v>15</v>
      </c>
      <c r="AQ18" s="144">
        <v>15</v>
      </c>
      <c r="AR18" s="144">
        <v>15</v>
      </c>
      <c r="AS18" s="144">
        <v>15</v>
      </c>
      <c r="AT18" s="144">
        <v>15</v>
      </c>
      <c r="AU18" s="144">
        <v>10</v>
      </c>
      <c r="AV18" s="161">
        <f t="shared" si="0"/>
        <v>100</v>
      </c>
      <c r="AW18" s="161" t="s">
        <v>220</v>
      </c>
      <c r="AX18" s="161" t="s">
        <v>220</v>
      </c>
      <c r="AY18" s="161">
        <v>100</v>
      </c>
      <c r="AZ18" s="161">
        <v>100</v>
      </c>
      <c r="BA18" s="161" t="s">
        <v>220</v>
      </c>
      <c r="BB18" s="168" t="s">
        <v>112</v>
      </c>
      <c r="BC18" s="170" t="s">
        <v>112</v>
      </c>
      <c r="BD18" s="153" t="s">
        <v>86</v>
      </c>
      <c r="BE18" s="155">
        <v>2</v>
      </c>
      <c r="BF18" s="155" t="s">
        <v>99</v>
      </c>
      <c r="BG18" s="155">
        <v>3</v>
      </c>
      <c r="BH18" s="163" t="str">
        <f t="shared" si="3"/>
        <v>Moderado</v>
      </c>
      <c r="BI18" s="157" t="s">
        <v>504</v>
      </c>
      <c r="BJ18" s="157" t="s">
        <v>115</v>
      </c>
      <c r="BK18" s="223">
        <v>45658</v>
      </c>
      <c r="BL18" s="223">
        <v>46022</v>
      </c>
      <c r="BM18" s="188" t="s">
        <v>502</v>
      </c>
      <c r="BN18" s="188" t="s">
        <v>433</v>
      </c>
      <c r="BO18" s="188" t="s">
        <v>434</v>
      </c>
      <c r="BP18" s="188" t="s">
        <v>460</v>
      </c>
      <c r="BQ18" s="188" t="s">
        <v>434</v>
      </c>
      <c r="BR18" s="237" t="s">
        <v>435</v>
      </c>
      <c r="BS18" s="238">
        <v>46009</v>
      </c>
      <c r="BT18" s="174" t="s">
        <v>505</v>
      </c>
      <c r="BU18" s="191" t="s">
        <v>433</v>
      </c>
      <c r="BV18" s="207" t="s">
        <v>434</v>
      </c>
      <c r="BW18" s="398" t="s">
        <v>548</v>
      </c>
      <c r="BX18" s="395" t="s">
        <v>549</v>
      </c>
      <c r="BY18" s="399" t="s">
        <v>550</v>
      </c>
      <c r="BZ18" s="397" t="s">
        <v>551</v>
      </c>
    </row>
    <row r="19" spans="3:78" ht="222.75" customHeight="1" thickBot="1" x14ac:dyDescent="0.3">
      <c r="C19" s="252" t="s">
        <v>377</v>
      </c>
      <c r="D19" s="244" t="s">
        <v>456</v>
      </c>
      <c r="E19" s="188" t="s">
        <v>451</v>
      </c>
      <c r="F19" s="188" t="s">
        <v>16</v>
      </c>
      <c r="G19" s="188" t="s">
        <v>133</v>
      </c>
      <c r="H19" s="188" t="s">
        <v>142</v>
      </c>
      <c r="I19" s="159" t="s">
        <v>414</v>
      </c>
      <c r="J19" s="197" t="s">
        <v>443</v>
      </c>
      <c r="K19" s="149" t="s">
        <v>444</v>
      </c>
      <c r="L19" s="151" t="s">
        <v>107</v>
      </c>
      <c r="M19" s="147" t="s">
        <v>445</v>
      </c>
      <c r="N19" s="153" t="s">
        <v>84</v>
      </c>
      <c r="O19" s="155">
        <v>3</v>
      </c>
      <c r="P19" s="141">
        <v>1</v>
      </c>
      <c r="Q19" s="141">
        <v>1</v>
      </c>
      <c r="R19" s="141">
        <v>1</v>
      </c>
      <c r="S19" s="141">
        <v>1</v>
      </c>
      <c r="T19" s="141">
        <v>1</v>
      </c>
      <c r="U19" s="141">
        <v>1</v>
      </c>
      <c r="V19" s="141">
        <v>1</v>
      </c>
      <c r="W19" s="141">
        <v>1</v>
      </c>
      <c r="X19" s="141">
        <v>1</v>
      </c>
      <c r="Y19" s="141">
        <v>1</v>
      </c>
      <c r="Z19" s="141">
        <v>1</v>
      </c>
      <c r="AA19" s="141">
        <v>1</v>
      </c>
      <c r="AB19" s="141">
        <v>1</v>
      </c>
      <c r="AC19" s="141">
        <v>1</v>
      </c>
      <c r="AD19" s="141">
        <v>1</v>
      </c>
      <c r="AE19" s="141">
        <v>0</v>
      </c>
      <c r="AF19" s="141">
        <v>1</v>
      </c>
      <c r="AG19" s="141">
        <v>0</v>
      </c>
      <c r="AH19" s="141">
        <v>0</v>
      </c>
      <c r="AI19" s="141">
        <f t="shared" si="6"/>
        <v>16</v>
      </c>
      <c r="AJ19" s="164" t="s">
        <v>97</v>
      </c>
      <c r="AK19" s="144">
        <v>5</v>
      </c>
      <c r="AL19" s="166" t="str">
        <f t="shared" si="2"/>
        <v>Extremo</v>
      </c>
      <c r="AM19" s="240" t="s">
        <v>516</v>
      </c>
      <c r="AN19" s="190" t="s">
        <v>5</v>
      </c>
      <c r="AO19" s="144">
        <v>15</v>
      </c>
      <c r="AP19" s="144">
        <v>15</v>
      </c>
      <c r="AQ19" s="144">
        <v>15</v>
      </c>
      <c r="AR19" s="144">
        <v>15</v>
      </c>
      <c r="AS19" s="144">
        <v>15</v>
      </c>
      <c r="AT19" s="144">
        <v>15</v>
      </c>
      <c r="AU19" s="144">
        <v>10</v>
      </c>
      <c r="AV19" s="161">
        <f t="shared" ref="AV19" si="7">SUM(AO19:AU19)</f>
        <v>100</v>
      </c>
      <c r="AW19" s="161" t="s">
        <v>220</v>
      </c>
      <c r="AX19" s="161" t="s">
        <v>220</v>
      </c>
      <c r="AY19" s="161">
        <v>100</v>
      </c>
      <c r="AZ19" s="161">
        <v>100</v>
      </c>
      <c r="BA19" s="161" t="s">
        <v>220</v>
      </c>
      <c r="BB19" s="168" t="s">
        <v>112</v>
      </c>
      <c r="BC19" s="170" t="s">
        <v>112</v>
      </c>
      <c r="BD19" s="153" t="s">
        <v>150</v>
      </c>
      <c r="BE19" s="155">
        <v>1</v>
      </c>
      <c r="BF19" s="155" t="s">
        <v>99</v>
      </c>
      <c r="BG19" s="155">
        <v>3</v>
      </c>
      <c r="BH19" s="163" t="str">
        <f t="shared" si="3"/>
        <v>Moderado</v>
      </c>
      <c r="BI19" s="157" t="s">
        <v>446</v>
      </c>
      <c r="BJ19" s="157" t="s">
        <v>115</v>
      </c>
      <c r="BK19" s="223">
        <v>45658</v>
      </c>
      <c r="BL19" s="223">
        <v>46022</v>
      </c>
      <c r="BM19" s="191" t="s">
        <v>532</v>
      </c>
      <c r="BN19" s="191" t="s">
        <v>447</v>
      </c>
      <c r="BO19" s="188" t="s">
        <v>533</v>
      </c>
      <c r="BP19" s="188">
        <v>2</v>
      </c>
      <c r="BQ19" s="188" t="s">
        <v>535</v>
      </c>
      <c r="BR19" s="237" t="s">
        <v>534</v>
      </c>
      <c r="BS19" s="238">
        <v>46009</v>
      </c>
      <c r="BT19" s="174" t="s">
        <v>531</v>
      </c>
      <c r="BU19" s="188" t="s">
        <v>447</v>
      </c>
      <c r="BV19" s="207" t="s">
        <v>517</v>
      </c>
      <c r="BW19" s="398" t="s">
        <v>548</v>
      </c>
      <c r="BX19" s="395" t="s">
        <v>549</v>
      </c>
      <c r="BY19" s="399" t="s">
        <v>550</v>
      </c>
      <c r="BZ19" s="397" t="s">
        <v>551</v>
      </c>
    </row>
    <row r="20" spans="3:78" ht="187.5" customHeight="1" thickBot="1" x14ac:dyDescent="0.3">
      <c r="C20" s="263" t="s">
        <v>376</v>
      </c>
      <c r="D20" s="244" t="s">
        <v>419</v>
      </c>
      <c r="E20" s="244" t="s">
        <v>470</v>
      </c>
      <c r="F20" s="188" t="s">
        <v>130</v>
      </c>
      <c r="G20" s="188" t="s">
        <v>133</v>
      </c>
      <c r="H20" s="188" t="s">
        <v>145</v>
      </c>
      <c r="I20" s="159" t="s">
        <v>415</v>
      </c>
      <c r="J20" s="197" t="s">
        <v>469</v>
      </c>
      <c r="K20" s="149" t="s">
        <v>472</v>
      </c>
      <c r="L20" s="151" t="s">
        <v>107</v>
      </c>
      <c r="M20" s="147" t="s">
        <v>471</v>
      </c>
      <c r="N20" s="153" t="s">
        <v>98</v>
      </c>
      <c r="O20" s="155">
        <v>4</v>
      </c>
      <c r="P20" s="141">
        <v>1</v>
      </c>
      <c r="Q20" s="141">
        <v>1</v>
      </c>
      <c r="R20" s="141">
        <v>1</v>
      </c>
      <c r="S20" s="141">
        <v>1</v>
      </c>
      <c r="T20" s="141">
        <v>1</v>
      </c>
      <c r="U20" s="141">
        <v>1</v>
      </c>
      <c r="V20" s="141">
        <v>1</v>
      </c>
      <c r="W20" s="141">
        <v>1</v>
      </c>
      <c r="X20" s="141">
        <v>1</v>
      </c>
      <c r="Y20" s="141">
        <v>1</v>
      </c>
      <c r="Z20" s="141">
        <v>1</v>
      </c>
      <c r="AA20" s="141">
        <v>1</v>
      </c>
      <c r="AB20" s="141">
        <v>1</v>
      </c>
      <c r="AC20" s="141">
        <v>1</v>
      </c>
      <c r="AD20" s="141">
        <v>1</v>
      </c>
      <c r="AE20" s="141">
        <v>0</v>
      </c>
      <c r="AF20" s="141">
        <v>1</v>
      </c>
      <c r="AG20" s="141">
        <v>0</v>
      </c>
      <c r="AH20" s="141">
        <v>0</v>
      </c>
      <c r="AI20" s="141">
        <f t="shared" si="6"/>
        <v>16</v>
      </c>
      <c r="AJ20" s="164" t="s">
        <v>97</v>
      </c>
      <c r="AK20" s="144">
        <v>5</v>
      </c>
      <c r="AL20" s="166" t="str">
        <f t="shared" si="2"/>
        <v>Extremo</v>
      </c>
      <c r="AM20" s="240" t="s">
        <v>473</v>
      </c>
      <c r="AN20" s="190" t="s">
        <v>5</v>
      </c>
      <c r="AO20" s="144">
        <v>15</v>
      </c>
      <c r="AP20" s="144">
        <v>15</v>
      </c>
      <c r="AQ20" s="144">
        <v>15</v>
      </c>
      <c r="AR20" s="144">
        <v>15</v>
      </c>
      <c r="AS20" s="144">
        <v>15</v>
      </c>
      <c r="AT20" s="144">
        <v>15</v>
      </c>
      <c r="AU20" s="144">
        <v>10</v>
      </c>
      <c r="AV20" s="161">
        <f>SUM(AO20:AU20)</f>
        <v>100</v>
      </c>
      <c r="AW20" s="161" t="s">
        <v>220</v>
      </c>
      <c r="AX20" s="161" t="s">
        <v>220</v>
      </c>
      <c r="AY20" s="161">
        <v>100</v>
      </c>
      <c r="AZ20" s="161">
        <v>100</v>
      </c>
      <c r="BA20" s="161" t="s">
        <v>220</v>
      </c>
      <c r="BB20" s="168" t="s">
        <v>112</v>
      </c>
      <c r="BC20" s="170" t="s">
        <v>112</v>
      </c>
      <c r="BD20" s="153" t="s">
        <v>86</v>
      </c>
      <c r="BE20" s="155">
        <v>2</v>
      </c>
      <c r="BF20" s="155" t="s">
        <v>99</v>
      </c>
      <c r="BG20" s="155">
        <v>3</v>
      </c>
      <c r="BH20" s="163" t="str">
        <f t="shared" si="3"/>
        <v>Moderado</v>
      </c>
      <c r="BI20" s="157" t="s">
        <v>474</v>
      </c>
      <c r="BJ20" s="157" t="s">
        <v>115</v>
      </c>
      <c r="BK20" s="223">
        <v>45658</v>
      </c>
      <c r="BL20" s="223">
        <v>46022</v>
      </c>
      <c r="BM20" s="191" t="s">
        <v>475</v>
      </c>
      <c r="BN20" s="188" t="s">
        <v>476</v>
      </c>
      <c r="BO20" s="188" t="s">
        <v>448</v>
      </c>
      <c r="BP20" s="188">
        <v>1</v>
      </c>
      <c r="BQ20" s="188" t="s">
        <v>448</v>
      </c>
      <c r="BR20" s="188" t="s">
        <v>449</v>
      </c>
      <c r="BS20" s="238">
        <v>46009</v>
      </c>
      <c r="BT20" s="231" t="s">
        <v>478</v>
      </c>
      <c r="BU20" s="191" t="s">
        <v>476</v>
      </c>
      <c r="BV20" s="188" t="s">
        <v>477</v>
      </c>
      <c r="BW20" s="398" t="s">
        <v>548</v>
      </c>
      <c r="BX20" s="395" t="s">
        <v>549</v>
      </c>
      <c r="BY20" s="399" t="s">
        <v>550</v>
      </c>
      <c r="BZ20" s="397" t="s">
        <v>551</v>
      </c>
    </row>
    <row r="21" spans="3:78" ht="201" customHeight="1" thickBot="1" x14ac:dyDescent="0.3">
      <c r="C21" s="252" t="s">
        <v>375</v>
      </c>
      <c r="D21" s="247" t="s">
        <v>380</v>
      </c>
      <c r="E21" s="251" t="s">
        <v>382</v>
      </c>
      <c r="F21" s="188" t="s">
        <v>130</v>
      </c>
      <c r="G21" s="188" t="s">
        <v>133</v>
      </c>
      <c r="H21" s="188" t="s">
        <v>144</v>
      </c>
      <c r="I21" s="159" t="s">
        <v>416</v>
      </c>
      <c r="J21" s="197" t="s">
        <v>381</v>
      </c>
      <c r="K21" s="208" t="s">
        <v>383</v>
      </c>
      <c r="L21" s="151" t="s">
        <v>107</v>
      </c>
      <c r="M21" s="253" t="s">
        <v>384</v>
      </c>
      <c r="N21" s="153" t="s">
        <v>98</v>
      </c>
      <c r="O21" s="155">
        <v>4</v>
      </c>
      <c r="P21" s="141">
        <v>1</v>
      </c>
      <c r="Q21" s="141">
        <v>1</v>
      </c>
      <c r="R21" s="141">
        <v>1</v>
      </c>
      <c r="S21" s="141">
        <v>1</v>
      </c>
      <c r="T21" s="141">
        <v>1</v>
      </c>
      <c r="U21" s="141">
        <v>1</v>
      </c>
      <c r="V21" s="141">
        <v>1</v>
      </c>
      <c r="W21" s="141">
        <v>1</v>
      </c>
      <c r="X21" s="141">
        <v>0</v>
      </c>
      <c r="Y21" s="141">
        <v>1</v>
      </c>
      <c r="Z21" s="141">
        <v>1</v>
      </c>
      <c r="AA21" s="141">
        <v>1</v>
      </c>
      <c r="AB21" s="141">
        <v>1</v>
      </c>
      <c r="AC21" s="141">
        <v>1</v>
      </c>
      <c r="AD21" s="141">
        <v>1</v>
      </c>
      <c r="AE21" s="141">
        <v>0</v>
      </c>
      <c r="AF21" s="141">
        <v>0</v>
      </c>
      <c r="AG21" s="141">
        <v>1</v>
      </c>
      <c r="AH21" s="141">
        <v>0</v>
      </c>
      <c r="AI21" s="141">
        <f>SUM(P21:AH21)</f>
        <v>15</v>
      </c>
      <c r="AJ21" s="164" t="s">
        <v>97</v>
      </c>
      <c r="AK21" s="144">
        <v>5</v>
      </c>
      <c r="AL21" s="166" t="str">
        <f>IF(O21+AK21=0," ",IF(OR(AND(O21=1,AK21=1),AND(O21=1,AK21=2),AND(O21=2,AK21=2),AND(O21=2,AK21=1),AND(O21=3,AK21=1)),"Bajo",IF(OR(AND(O21=1,AK21=3),AND(O21=2,AK21=3),AND(O21=3,AK21=2),AND(O21=4,AK21=1)),"Moderado",IF(OR(AND(O21=1,AK21=4),AND(O21=2,AK21=4),AND(O21=3,AK21=3),AND(O21=4,AK21=2),AND(O21=4,AK21=3),AND(O21=5,AK21=1),AND(O21=5,AK21=2)),"Alto",IF(OR(AND(O21=2,AK21=5),AND(O21=3,AK21=5),AND(O21=3,AK21=4),AND(O21=4,AK21=4),AND(O21=4,AK21=5),AND(O21=5,AK21=3),AND(O21=5,AK21=4),AND(O21=1,AK21=5),AND(O21=5,AK21=5)),"Extremo","")))))</f>
        <v>Extremo</v>
      </c>
      <c r="AM21" s="198" t="s">
        <v>512</v>
      </c>
      <c r="AN21" s="190" t="s">
        <v>5</v>
      </c>
      <c r="AO21" s="144">
        <v>15</v>
      </c>
      <c r="AP21" s="144">
        <v>15</v>
      </c>
      <c r="AQ21" s="144">
        <v>15</v>
      </c>
      <c r="AR21" s="144">
        <v>15</v>
      </c>
      <c r="AS21" s="144">
        <v>15</v>
      </c>
      <c r="AT21" s="144">
        <v>15</v>
      </c>
      <c r="AU21" s="144">
        <v>10</v>
      </c>
      <c r="AV21" s="161">
        <f>SUM(AO21:AU21)</f>
        <v>100</v>
      </c>
      <c r="AW21" s="161" t="s">
        <v>220</v>
      </c>
      <c r="AX21" s="161" t="s">
        <v>220</v>
      </c>
      <c r="AY21" s="161">
        <v>100</v>
      </c>
      <c r="AZ21" s="161">
        <v>100</v>
      </c>
      <c r="BA21" s="161" t="s">
        <v>220</v>
      </c>
      <c r="BB21" s="168" t="s">
        <v>112</v>
      </c>
      <c r="BC21" s="170" t="s">
        <v>112</v>
      </c>
      <c r="BD21" s="153" t="s">
        <v>86</v>
      </c>
      <c r="BE21" s="155">
        <v>2</v>
      </c>
      <c r="BF21" s="155" t="s">
        <v>99</v>
      </c>
      <c r="BG21" s="155">
        <v>3</v>
      </c>
      <c r="BH21" s="163" t="str">
        <f t="shared" ref="BH21:BH22" si="8">IF(BE21+BG21=0," ",IF(OR(AND(BE21=1,BG21=1),AND(BE21=1,BG21=2),AND(BE21=2,BG21=2),AND(BE21=2,BG21=1),AND(BE21=3,BG21=1)),"Bajo",IF(OR(AND(BE21=1,BG21=3),AND(BE21=2,BG21=3),AND(BE21=3,BG21=2),AND(BE21=4,BG21=1)),"Moderado",IF(OR(AND(BE21=1,BG21=4),AND(BE21=2,BG21=4),AND(BE21=3,BG21=3),AND(BE21=4,BG21=2),AND(BE21=4,BG21=3),AND(BE21=5,BG21=1),AND(BE21=5,BG21=2)),"Alto",IF(OR(AND(BE21=2,BG21=5),AND(BE21=1,BG21=5),AND(BE21=3,BG21=5),AND(BE21=3,BG21=4),AND(BE21=4,BG21=4),AND(BE21=4,BG21=5),AND(BE21=5,BG21=3),AND(BE21=5,BG21=4),AND(BE21=5,BG21=5)),"Extremo","")))))</f>
        <v>Moderado</v>
      </c>
      <c r="BI21" s="157" t="s">
        <v>389</v>
      </c>
      <c r="BJ21" s="157" t="s">
        <v>115</v>
      </c>
      <c r="BK21" s="223">
        <v>45658</v>
      </c>
      <c r="BL21" s="223">
        <v>46022</v>
      </c>
      <c r="BM21" s="188" t="s">
        <v>513</v>
      </c>
      <c r="BN21" s="236" t="s">
        <v>491</v>
      </c>
      <c r="BO21" s="188" t="s">
        <v>514</v>
      </c>
      <c r="BP21" s="188" t="s">
        <v>492</v>
      </c>
      <c r="BQ21" s="188" t="s">
        <v>351</v>
      </c>
      <c r="BR21" s="188" t="s">
        <v>489</v>
      </c>
      <c r="BS21" s="238">
        <v>46009</v>
      </c>
      <c r="BT21" s="188" t="s">
        <v>515</v>
      </c>
      <c r="BU21" s="236" t="s">
        <v>491</v>
      </c>
      <c r="BV21" s="237" t="s">
        <v>490</v>
      </c>
      <c r="BW21" s="398" t="s">
        <v>548</v>
      </c>
      <c r="BX21" s="395" t="s">
        <v>549</v>
      </c>
      <c r="BY21" s="399" t="s">
        <v>550</v>
      </c>
      <c r="BZ21" s="397" t="s">
        <v>551</v>
      </c>
    </row>
    <row r="22" spans="3:78" ht="220.9" customHeight="1" thickBot="1" x14ac:dyDescent="0.3">
      <c r="C22" s="252" t="s">
        <v>374</v>
      </c>
      <c r="D22" s="247" t="s">
        <v>388</v>
      </c>
      <c r="E22" s="251" t="s">
        <v>408</v>
      </c>
      <c r="F22" s="188" t="s">
        <v>130</v>
      </c>
      <c r="G22" s="188" t="s">
        <v>133</v>
      </c>
      <c r="H22" s="188" t="s">
        <v>144</v>
      </c>
      <c r="I22" s="159" t="s">
        <v>417</v>
      </c>
      <c r="J22" s="197" t="s">
        <v>407</v>
      </c>
      <c r="K22" s="151" t="s">
        <v>406</v>
      </c>
      <c r="L22" s="151" t="s">
        <v>107</v>
      </c>
      <c r="M22" s="151" t="s">
        <v>384</v>
      </c>
      <c r="N22" s="153" t="s">
        <v>98</v>
      </c>
      <c r="O22" s="155">
        <v>4</v>
      </c>
      <c r="P22" s="141">
        <v>1</v>
      </c>
      <c r="Q22" s="141">
        <v>1</v>
      </c>
      <c r="R22" s="141">
        <v>1</v>
      </c>
      <c r="S22" s="141">
        <v>1</v>
      </c>
      <c r="T22" s="141">
        <v>1</v>
      </c>
      <c r="U22" s="141">
        <v>1</v>
      </c>
      <c r="V22" s="141">
        <v>1</v>
      </c>
      <c r="W22" s="141">
        <v>1</v>
      </c>
      <c r="X22" s="141">
        <v>1</v>
      </c>
      <c r="Y22" s="141">
        <v>1</v>
      </c>
      <c r="Z22" s="141">
        <v>1</v>
      </c>
      <c r="AA22" s="141">
        <v>1</v>
      </c>
      <c r="AB22" s="141">
        <v>1</v>
      </c>
      <c r="AC22" s="141">
        <v>1</v>
      </c>
      <c r="AD22" s="141">
        <v>1</v>
      </c>
      <c r="AE22" s="141">
        <v>0</v>
      </c>
      <c r="AF22" s="141">
        <v>0</v>
      </c>
      <c r="AG22" s="141">
        <v>1</v>
      </c>
      <c r="AH22" s="141">
        <v>0</v>
      </c>
      <c r="AI22" s="141">
        <f>SUM(P22:AH22)</f>
        <v>16</v>
      </c>
      <c r="AJ22" s="164" t="s">
        <v>97</v>
      </c>
      <c r="AK22" s="144">
        <v>5</v>
      </c>
      <c r="AL22" s="166" t="str">
        <f>IF(O22+AK22=0," ",IF(OR(AND(O22=1,AK22=1),AND(O22=1,AK22=2),AND(O22=2,AK22=2),AND(O22=2,AK22=1),AND(O22=3,AK22=1)),"Bajo",IF(OR(AND(O22=1,AK22=3),AND(O22=2,AK22=3),AND(O22=3,AK22=2),AND(O22=4,AK22=1)),"Moderado",IF(OR(AND(O22=1,AK22=4),AND(O22=2,AK22=4),AND(O22=3,AK22=3),AND(O22=4,AK22=2),AND(O22=4,AK22=3),AND(O22=5,AK22=1),AND(O22=5,AK22=2)),"Alto",IF(OR(AND(O22=2,AK22=5),AND(O22=3,AK22=5),AND(O22=3,AK22=4),AND(O22=4,AK22=4),AND(O22=4,AK22=5),AND(O22=5,AK22=3),AND(O22=5,AK22=4),AND(O22=1,AK22=5),AND(O22=5,AK22=5)),"Extremo","")))))</f>
        <v>Extremo</v>
      </c>
      <c r="AM22" s="198" t="s">
        <v>410</v>
      </c>
      <c r="AN22" s="190" t="s">
        <v>5</v>
      </c>
      <c r="AO22" s="144">
        <v>15</v>
      </c>
      <c r="AP22" s="144">
        <v>15</v>
      </c>
      <c r="AQ22" s="144">
        <v>15</v>
      </c>
      <c r="AR22" s="144">
        <v>15</v>
      </c>
      <c r="AS22" s="144">
        <v>15</v>
      </c>
      <c r="AT22" s="144">
        <v>15</v>
      </c>
      <c r="AU22" s="144">
        <v>10</v>
      </c>
      <c r="AV22" s="161">
        <f>SUM(AO22:AU22)</f>
        <v>100</v>
      </c>
      <c r="AW22" s="161" t="s">
        <v>220</v>
      </c>
      <c r="AX22" s="161" t="s">
        <v>220</v>
      </c>
      <c r="AY22" s="161">
        <v>100</v>
      </c>
      <c r="AZ22" s="161">
        <v>100</v>
      </c>
      <c r="BA22" s="161" t="s">
        <v>220</v>
      </c>
      <c r="BB22" s="168" t="s">
        <v>112</v>
      </c>
      <c r="BC22" s="170" t="s">
        <v>112</v>
      </c>
      <c r="BD22" s="153" t="s">
        <v>86</v>
      </c>
      <c r="BE22" s="155">
        <v>2</v>
      </c>
      <c r="BF22" s="155" t="s">
        <v>99</v>
      </c>
      <c r="BG22" s="155">
        <v>3</v>
      </c>
      <c r="BH22" s="163" t="str">
        <f t="shared" si="8"/>
        <v>Moderado</v>
      </c>
      <c r="BI22" s="157" t="s">
        <v>385</v>
      </c>
      <c r="BJ22" s="157" t="s">
        <v>115</v>
      </c>
      <c r="BK22" s="223">
        <v>45658</v>
      </c>
      <c r="BL22" s="223">
        <v>46022</v>
      </c>
      <c r="BM22" s="231" t="s">
        <v>511</v>
      </c>
      <c r="BN22" s="188" t="s">
        <v>386</v>
      </c>
      <c r="BO22" s="188" t="s">
        <v>390</v>
      </c>
      <c r="BP22" s="188" t="s">
        <v>391</v>
      </c>
      <c r="BQ22" s="188" t="s">
        <v>411</v>
      </c>
      <c r="BR22" s="189" t="s">
        <v>392</v>
      </c>
      <c r="BS22" s="238">
        <v>46009</v>
      </c>
      <c r="BT22" s="231" t="s">
        <v>493</v>
      </c>
      <c r="BU22" s="236" t="s">
        <v>386</v>
      </c>
      <c r="BV22" s="237" t="s">
        <v>510</v>
      </c>
      <c r="BW22" s="398" t="s">
        <v>548</v>
      </c>
      <c r="BX22" s="395" t="s">
        <v>549</v>
      </c>
      <c r="BY22" s="399" t="s">
        <v>550</v>
      </c>
      <c r="BZ22" s="397" t="s">
        <v>551</v>
      </c>
    </row>
    <row r="23" spans="3:78" ht="207.75" customHeight="1" thickBot="1" x14ac:dyDescent="0.3">
      <c r="C23" s="252" t="s">
        <v>387</v>
      </c>
      <c r="D23" s="244" t="s">
        <v>412</v>
      </c>
      <c r="E23" s="247" t="s">
        <v>356</v>
      </c>
      <c r="F23" s="188" t="s">
        <v>130</v>
      </c>
      <c r="G23" s="188" t="s">
        <v>133</v>
      </c>
      <c r="H23" s="188" t="s">
        <v>144</v>
      </c>
      <c r="I23" s="159" t="s">
        <v>418</v>
      </c>
      <c r="J23" s="197" t="s">
        <v>355</v>
      </c>
      <c r="K23" s="149" t="s">
        <v>359</v>
      </c>
      <c r="L23" s="151" t="s">
        <v>107</v>
      </c>
      <c r="M23" s="149" t="s">
        <v>367</v>
      </c>
      <c r="N23" s="153" t="s">
        <v>98</v>
      </c>
      <c r="O23" s="155">
        <v>4</v>
      </c>
      <c r="P23" s="141">
        <v>1</v>
      </c>
      <c r="Q23" s="141">
        <v>1</v>
      </c>
      <c r="R23" s="141">
        <v>1</v>
      </c>
      <c r="S23" s="141">
        <v>1</v>
      </c>
      <c r="T23" s="141">
        <v>1</v>
      </c>
      <c r="U23" s="141">
        <v>1</v>
      </c>
      <c r="V23" s="141">
        <v>1</v>
      </c>
      <c r="W23" s="141">
        <v>1</v>
      </c>
      <c r="X23" s="141">
        <v>1</v>
      </c>
      <c r="Y23" s="141">
        <v>1</v>
      </c>
      <c r="Z23" s="141">
        <v>1</v>
      </c>
      <c r="AA23" s="141">
        <v>1</v>
      </c>
      <c r="AB23" s="141">
        <v>1</v>
      </c>
      <c r="AC23" s="141">
        <v>1</v>
      </c>
      <c r="AD23" s="141">
        <v>1</v>
      </c>
      <c r="AE23" s="141">
        <v>0</v>
      </c>
      <c r="AF23" s="141">
        <v>1</v>
      </c>
      <c r="AG23" s="141">
        <v>1</v>
      </c>
      <c r="AH23" s="141">
        <v>0</v>
      </c>
      <c r="AI23" s="141">
        <f>SUM(P23:AH23)</f>
        <v>17</v>
      </c>
      <c r="AJ23" s="164" t="str">
        <f t="shared" si="5"/>
        <v>5. Catastrófico</v>
      </c>
      <c r="AK23" s="144">
        <v>5</v>
      </c>
      <c r="AL23" s="166" t="str">
        <f t="shared" si="2"/>
        <v>Extremo</v>
      </c>
      <c r="AM23" s="198" t="s">
        <v>538</v>
      </c>
      <c r="AN23" s="190" t="s">
        <v>5</v>
      </c>
      <c r="AO23" s="144">
        <v>15</v>
      </c>
      <c r="AP23" s="144">
        <v>15</v>
      </c>
      <c r="AQ23" s="144">
        <v>15</v>
      </c>
      <c r="AR23" s="144">
        <v>15</v>
      </c>
      <c r="AS23" s="144">
        <v>15</v>
      </c>
      <c r="AT23" s="144">
        <v>15</v>
      </c>
      <c r="AU23" s="144">
        <v>10</v>
      </c>
      <c r="AV23" s="161">
        <f t="shared" si="0"/>
        <v>100</v>
      </c>
      <c r="AW23" s="161" t="s">
        <v>220</v>
      </c>
      <c r="AX23" s="161" t="s">
        <v>220</v>
      </c>
      <c r="AY23" s="161">
        <v>100</v>
      </c>
      <c r="AZ23" s="161">
        <f>AVERAGE(AY23:AY23)</f>
        <v>100</v>
      </c>
      <c r="BA23" s="161" t="s">
        <v>220</v>
      </c>
      <c r="BB23" s="168" t="s">
        <v>112</v>
      </c>
      <c r="BC23" s="170" t="s">
        <v>112</v>
      </c>
      <c r="BD23" s="153" t="s">
        <v>86</v>
      </c>
      <c r="BE23" s="155">
        <v>2</v>
      </c>
      <c r="BF23" s="155" t="s">
        <v>99</v>
      </c>
      <c r="BG23" s="155">
        <v>3</v>
      </c>
      <c r="BH23" s="163" t="str">
        <f t="shared" si="3"/>
        <v>Moderado</v>
      </c>
      <c r="BI23" s="157" t="s">
        <v>537</v>
      </c>
      <c r="BJ23" s="157" t="s">
        <v>115</v>
      </c>
      <c r="BK23" s="223">
        <v>45658</v>
      </c>
      <c r="BL23" s="223">
        <v>46022</v>
      </c>
      <c r="BM23" s="191" t="s">
        <v>360</v>
      </c>
      <c r="BN23" s="191" t="s">
        <v>361</v>
      </c>
      <c r="BO23" s="188" t="s">
        <v>351</v>
      </c>
      <c r="BP23" s="188" t="s">
        <v>401</v>
      </c>
      <c r="BQ23" s="188" t="s">
        <v>351</v>
      </c>
      <c r="BR23" s="189" t="s">
        <v>404</v>
      </c>
      <c r="BS23" s="238">
        <v>46009</v>
      </c>
      <c r="BT23" s="206" t="s">
        <v>536</v>
      </c>
      <c r="BU23" s="29" t="s">
        <v>402</v>
      </c>
      <c r="BV23" s="30" t="s">
        <v>403</v>
      </c>
      <c r="BW23" s="398" t="s">
        <v>548</v>
      </c>
      <c r="BX23" s="395" t="s">
        <v>549</v>
      </c>
      <c r="BY23" s="399" t="s">
        <v>550</v>
      </c>
      <c r="BZ23" s="397" t="s">
        <v>551</v>
      </c>
    </row>
  </sheetData>
  <autoFilter ref="C5:BV23">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autoFilter>
  <dataConsolidate/>
  <mergeCells count="81">
    <mergeCell ref="BW5:BZ6"/>
    <mergeCell ref="BW7:BX7"/>
    <mergeCell ref="BY7:BZ7"/>
    <mergeCell ref="C10:C11"/>
    <mergeCell ref="M10:M11"/>
    <mergeCell ref="K10:K11"/>
    <mergeCell ref="L10:L11"/>
    <mergeCell ref="N10:N11"/>
    <mergeCell ref="D10:D11"/>
    <mergeCell ref="J10:J11"/>
    <mergeCell ref="AF10:AF11"/>
    <mergeCell ref="AG10:AG11"/>
    <mergeCell ref="AH10:AH11"/>
    <mergeCell ref="R10:R11"/>
    <mergeCell ref="S10:S11"/>
    <mergeCell ref="T10:T11"/>
    <mergeCell ref="U10:U11"/>
    <mergeCell ref="V10:V11"/>
    <mergeCell ref="W10:W11"/>
    <mergeCell ref="X10:X11"/>
    <mergeCell ref="AC10:AC11"/>
    <mergeCell ref="AD10:AD11"/>
    <mergeCell ref="Z10:Z11"/>
    <mergeCell ref="AA10:AA11"/>
    <mergeCell ref="AB10:AB11"/>
    <mergeCell ref="AE10:AE11"/>
    <mergeCell ref="F7:F8"/>
    <mergeCell ref="G7:G8"/>
    <mergeCell ref="H7:H8"/>
    <mergeCell ref="F6:H6"/>
    <mergeCell ref="K6:K8"/>
    <mergeCell ref="L6:L8"/>
    <mergeCell ref="I6:I8"/>
    <mergeCell ref="J6:J8"/>
    <mergeCell ref="I10:I11"/>
    <mergeCell ref="Y10:Y11"/>
    <mergeCell ref="O10:O11"/>
    <mergeCell ref="P10:P11"/>
    <mergeCell ref="Q10:Q11"/>
    <mergeCell ref="BI5:BI8"/>
    <mergeCell ref="AI10:AI11"/>
    <mergeCell ref="AJ10:AJ11"/>
    <mergeCell ref="AK10:AK11"/>
    <mergeCell ref="BU1:BV1"/>
    <mergeCell ref="BU2:BU3"/>
    <mergeCell ref="BV2:BV3"/>
    <mergeCell ref="BU4:BV4"/>
    <mergeCell ref="BS7:BV7"/>
    <mergeCell ref="AL10:AL11"/>
    <mergeCell ref="AV7:AV8"/>
    <mergeCell ref="AW7:AW8"/>
    <mergeCell ref="AX7:AX8"/>
    <mergeCell ref="AY7:AY8"/>
    <mergeCell ref="AZ7:AZ8"/>
    <mergeCell ref="BA7:BA8"/>
    <mergeCell ref="C5:M5"/>
    <mergeCell ref="N5:BH5"/>
    <mergeCell ref="BJ5:BJ8"/>
    <mergeCell ref="BK5:BV6"/>
    <mergeCell ref="C6:C8"/>
    <mergeCell ref="D6:D8"/>
    <mergeCell ref="AM6:BH6"/>
    <mergeCell ref="N7:AL7"/>
    <mergeCell ref="AM7:AM8"/>
    <mergeCell ref="AN7:AN8"/>
    <mergeCell ref="BB7:BC7"/>
    <mergeCell ref="BD7:BH7"/>
    <mergeCell ref="E6:E8"/>
    <mergeCell ref="M6:M8"/>
    <mergeCell ref="N6:AL6"/>
    <mergeCell ref="BK7:BR7"/>
    <mergeCell ref="BJ10:BJ11"/>
    <mergeCell ref="AZ10:AZ11"/>
    <mergeCell ref="BA10:BA11"/>
    <mergeCell ref="BB10:BB11"/>
    <mergeCell ref="BC10:BC11"/>
    <mergeCell ref="BH10:BH11"/>
    <mergeCell ref="BE10:BE11"/>
    <mergeCell ref="BF10:BF11"/>
    <mergeCell ref="BD10:BD11"/>
    <mergeCell ref="BG10:BG11"/>
  </mergeCells>
  <conditionalFormatting sqref="AL9">
    <cfRule type="colorScale" priority="429">
      <colorScale>
        <cfvo type="min"/>
        <cfvo type="percentile" val="50"/>
        <cfvo type="max"/>
        <color rgb="FF5A8AC6"/>
        <color rgb="FFFFEB84"/>
        <color rgb="FFF8696B"/>
      </colorScale>
    </cfRule>
  </conditionalFormatting>
  <conditionalFormatting sqref="AL9:AL23">
    <cfRule type="containsBlanks" dxfId="17" priority="15">
      <formula>LEN(TRIM(AL9))=0</formula>
    </cfRule>
    <cfRule type="containsText" dxfId="16" priority="16" operator="containsText" text="alto">
      <formula>NOT(ISERROR(SEARCH("alto",AL9)))</formula>
    </cfRule>
    <cfRule type="containsText" dxfId="15" priority="17" operator="containsText" text="Extremo">
      <formula>NOT(ISERROR(SEARCH("Extremo",AL9)))</formula>
    </cfRule>
    <cfRule type="containsText" dxfId="14" priority="18" operator="containsText" text="Bajo">
      <formula>NOT(ISERROR(SEARCH("Bajo",AL9)))</formula>
    </cfRule>
    <cfRule type="containsText" dxfId="13" priority="19" operator="containsText" text="Moderado">
      <formula>NOT(ISERROR(SEARCH("Moderado",AL9)))</formula>
    </cfRule>
    <cfRule type="containsText" dxfId="12" priority="20" operator="containsText" text="Alto">
      <formula>NOT(ISERROR(SEARCH("Alto",AL9)))</formula>
    </cfRule>
    <cfRule type="containsText" dxfId="11" priority="21" operator="containsText" text="Extremo">
      <formula>NOT(ISERROR(SEARCH("Extremo",AL9)))</formula>
    </cfRule>
  </conditionalFormatting>
  <conditionalFormatting sqref="AL10:AL11">
    <cfRule type="colorScale" priority="408">
      <colorScale>
        <cfvo type="min"/>
        <cfvo type="percentile" val="50"/>
        <cfvo type="max"/>
        <color rgb="FF5A8AC6"/>
        <color rgb="FFFFEB84"/>
        <color rgb="FFF8696B"/>
      </colorScale>
    </cfRule>
  </conditionalFormatting>
  <conditionalFormatting sqref="AL12">
    <cfRule type="colorScale" priority="112">
      <colorScale>
        <cfvo type="min"/>
        <cfvo type="percentile" val="50"/>
        <cfvo type="max"/>
        <color rgb="FF5A8AC6"/>
        <color rgb="FFFFEB84"/>
        <color rgb="FFF8696B"/>
      </colorScale>
    </cfRule>
  </conditionalFormatting>
  <conditionalFormatting sqref="AL13">
    <cfRule type="colorScale" priority="88">
      <colorScale>
        <cfvo type="min"/>
        <cfvo type="percentile" val="50"/>
        <cfvo type="max"/>
        <color rgb="FF5A8AC6"/>
        <color rgb="FFFFEB84"/>
        <color rgb="FFF8696B"/>
      </colorScale>
    </cfRule>
  </conditionalFormatting>
  <conditionalFormatting sqref="AL14">
    <cfRule type="colorScale" priority="392">
      <colorScale>
        <cfvo type="min"/>
        <cfvo type="percentile" val="50"/>
        <cfvo type="max"/>
        <color rgb="FF5A8AC6"/>
        <color rgb="FFFFEB84"/>
        <color rgb="FFF8696B"/>
      </colorScale>
    </cfRule>
  </conditionalFormatting>
  <conditionalFormatting sqref="AL15">
    <cfRule type="colorScale" priority="72">
      <colorScale>
        <cfvo type="min"/>
        <cfvo type="percentile" val="50"/>
        <cfvo type="max"/>
        <color rgb="FF5A8AC6"/>
        <color rgb="FFFFEB84"/>
        <color rgb="FFF8696B"/>
      </colorScale>
    </cfRule>
  </conditionalFormatting>
  <conditionalFormatting sqref="AL16:AL22">
    <cfRule type="colorScale" priority="30">
      <colorScale>
        <cfvo type="min"/>
        <cfvo type="percentile" val="50"/>
        <cfvo type="max"/>
        <color rgb="FF5A8AC6"/>
        <color rgb="FFFFEB84"/>
        <color rgb="FFF8696B"/>
      </colorScale>
    </cfRule>
  </conditionalFormatting>
  <conditionalFormatting sqref="AL21:AL22">
    <cfRule type="colorScale" priority="1">
      <colorScale>
        <cfvo type="min"/>
        <cfvo type="percentile" val="50"/>
        <cfvo type="max"/>
        <color rgb="FF5A8AC6"/>
        <color rgb="FFFFEB84"/>
        <color rgb="FFF8696B"/>
      </colorScale>
    </cfRule>
  </conditionalFormatting>
  <conditionalFormatting sqref="AL23">
    <cfRule type="colorScale" priority="51">
      <colorScale>
        <cfvo type="min"/>
        <cfvo type="percentile" val="50"/>
        <cfvo type="max"/>
        <color rgb="FF5A8AC6"/>
        <color rgb="FFFFEB84"/>
        <color rgb="FFF8696B"/>
      </colorScale>
    </cfRule>
  </conditionalFormatting>
  <conditionalFormatting sqref="BH9">
    <cfRule type="colorScale" priority="432">
      <colorScale>
        <cfvo type="min"/>
        <cfvo type="percentile" val="50"/>
        <cfvo type="max"/>
        <color rgb="FF5A8AC6"/>
        <color rgb="FFFFEB84"/>
        <color rgb="FFF8696B"/>
      </colorScale>
    </cfRule>
  </conditionalFormatting>
  <conditionalFormatting sqref="BH9:BH23">
    <cfRule type="containsText" dxfId="10" priority="8" operator="containsText" text="alto">
      <formula>NOT(ISERROR(SEARCH("alto",BH9)))</formula>
    </cfRule>
    <cfRule type="containsText" dxfId="9" priority="33" operator="containsText" text="Extremo">
      <formula>NOT(ISERROR(SEARCH("Extremo",BH9)))</formula>
    </cfRule>
    <cfRule type="containsText" dxfId="8" priority="34" operator="containsText" text="Bajo">
      <formula>NOT(ISERROR(SEARCH("Bajo",BH9)))</formula>
    </cfRule>
    <cfRule type="containsText" dxfId="7" priority="35" operator="containsText" text="Moderado">
      <formula>NOT(ISERROR(SEARCH("Moderado",BH9)))</formula>
    </cfRule>
    <cfRule type="containsText" dxfId="6" priority="36" operator="containsText" text="Alto">
      <formula>NOT(ISERROR(SEARCH("Alto",BH9)))</formula>
    </cfRule>
    <cfRule type="containsText" dxfId="5" priority="37" operator="containsText" text="Extremo">
      <formula>NOT(ISERROR(SEARCH("Extremo",BH9)))</formula>
    </cfRule>
  </conditionalFormatting>
  <conditionalFormatting sqref="BH10:BH11">
    <cfRule type="colorScale" priority="414">
      <colorScale>
        <cfvo type="min"/>
        <cfvo type="percentile" val="50"/>
        <cfvo type="max"/>
        <color rgb="FF5A8AC6"/>
        <color rgb="FFFFEB84"/>
        <color rgb="FFF8696B"/>
      </colorScale>
    </cfRule>
  </conditionalFormatting>
  <conditionalFormatting sqref="BH12">
    <cfRule type="colorScale" priority="104">
      <colorScale>
        <cfvo type="min"/>
        <cfvo type="percentile" val="50"/>
        <cfvo type="max"/>
        <color rgb="FF5A8AC6"/>
        <color rgb="FFFFEB84"/>
        <color rgb="FFF8696B"/>
      </colorScale>
    </cfRule>
  </conditionalFormatting>
  <conditionalFormatting sqref="BH13">
    <cfRule type="colorScale" priority="80">
      <colorScale>
        <cfvo type="min"/>
        <cfvo type="percentile" val="50"/>
        <cfvo type="max"/>
        <color rgb="FF5A8AC6"/>
        <color rgb="FFFFEB84"/>
        <color rgb="FFF8696B"/>
      </colorScale>
    </cfRule>
  </conditionalFormatting>
  <conditionalFormatting sqref="BH14">
    <cfRule type="colorScale" priority="162">
      <colorScale>
        <cfvo type="min"/>
        <cfvo type="percentile" val="50"/>
        <cfvo type="max"/>
        <color rgb="FF5A8AC6"/>
        <color rgb="FFFFEB84"/>
        <color rgb="FFF8696B"/>
      </colorScale>
    </cfRule>
  </conditionalFormatting>
  <conditionalFormatting sqref="BH15:BH22">
    <cfRule type="colorScale" priority="59">
      <colorScale>
        <cfvo type="min"/>
        <cfvo type="percentile" val="50"/>
        <cfvo type="max"/>
        <color rgb="FF5A8AC6"/>
        <color rgb="FFFFEB84"/>
        <color rgb="FFF8696B"/>
      </colorScale>
    </cfRule>
  </conditionalFormatting>
  <conditionalFormatting sqref="BH23">
    <cfRule type="colorScale" priority="38">
      <colorScale>
        <cfvo type="min"/>
        <cfvo type="percentile" val="50"/>
        <cfvo type="max"/>
        <color rgb="FF5A8AC6"/>
        <color rgb="FFFFEB84"/>
        <color rgb="FFF8696B"/>
      </colorScale>
    </cfRule>
  </conditionalFormatting>
  <conditionalFormatting sqref="BH9:BJ23">
    <cfRule type="containsBlanks" dxfId="4" priority="31">
      <formula>LEN(TRIM(BH9))=0</formula>
    </cfRule>
  </conditionalFormatting>
  <conditionalFormatting sqref="BI9:BJ23">
    <cfRule type="containsText" dxfId="3" priority="42" operator="containsText" text="extrema">
      <formula>NOT(ISERROR(SEARCH("extrema",BI9)))</formula>
    </cfRule>
    <cfRule type="containsText" dxfId="2" priority="43" operator="containsText" text="alta">
      <formula>NOT(ISERROR(SEARCH("alta",BI9)))</formula>
    </cfRule>
    <cfRule type="containsText" dxfId="1" priority="44" operator="containsText" text="moderada">
      <formula>NOT(ISERROR(SEARCH("moderada",BI9)))</formula>
    </cfRule>
    <cfRule type="containsText" dxfId="0" priority="45" operator="containsText" text="baja">
      <formula>NOT(ISERROR(SEARCH("baja",BI9)))</formula>
    </cfRule>
  </conditionalFormatting>
  <printOptions horizontalCentered="1" verticalCentered="1"/>
  <pageMargins left="0.25" right="0.25" top="0.75" bottom="0.75" header="0.3" footer="0.3"/>
  <pageSetup paperSize="5" scale="6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4">
        <x14:dataValidation type="list" allowBlank="1" showInputMessage="1" showErrorMessage="1">
          <x14:formula1>
            <xm:f>Criterios!$H$3:$H$5</xm:f>
          </x14:formula1>
          <xm:sqref>AJ12:AJ23 AJ9:AJ10</xm:sqref>
        </x14:dataValidation>
        <x14:dataValidation type="list" allowBlank="1" showInputMessage="1" showErrorMessage="1">
          <x14:formula1>
            <xm:f>Criterios!$I$3:$I$7</xm:f>
          </x14:formula1>
          <xm:sqref>AK9:AK23 BG9:BG23</xm:sqref>
        </x14:dataValidation>
        <x14:dataValidation type="list" allowBlank="1" showInputMessage="1" showErrorMessage="1">
          <x14:formula1>
            <xm:f>Criterios!$G$3:$G$7</xm:f>
          </x14:formula1>
          <xm:sqref>BE9:BE23 O9:O23</xm:sqref>
        </x14:dataValidation>
        <x14:dataValidation type="list" allowBlank="1" showInputMessage="1" showErrorMessage="1">
          <x14:formula1>
            <xm:f>Criterios!$C$3:$C$9</xm:f>
          </x14:formula1>
          <xm:sqref>G9:G23</xm:sqref>
        </x14:dataValidation>
        <x14:dataValidation type="list" allowBlank="1" showInputMessage="1" showErrorMessage="1">
          <x14:formula1>
            <xm:f>Criterios!$H$3:$H$7</xm:f>
          </x14:formula1>
          <xm:sqref>BF9:BF23</xm:sqref>
        </x14:dataValidation>
        <x14:dataValidation type="list" allowBlank="1" showInputMessage="1" showErrorMessage="1">
          <x14:formula1>
            <xm:f>Criterios!$F$3:$F$7</xm:f>
          </x14:formula1>
          <xm:sqref>BD9:BD23 N9:N23</xm:sqref>
        </x14:dataValidation>
        <x14:dataValidation type="list" allowBlank="1" showInputMessage="1" showErrorMessage="1">
          <x14:formula1>
            <xm:f>Criterios!$M$3:$M$5</xm:f>
          </x14:formula1>
          <xm:sqref>BB9:BC23</xm:sqref>
        </x14:dataValidation>
        <x14:dataValidation type="list" allowBlank="1" showInputMessage="1" showErrorMessage="1">
          <x14:formula1>
            <xm:f>Criterios!$N$3:$N$6</xm:f>
          </x14:formula1>
          <xm:sqref>BJ9:BJ23</xm:sqref>
        </x14:dataValidation>
        <x14:dataValidation type="list" allowBlank="1" showInputMessage="1" showErrorMessage="1">
          <x14:formula1>
            <xm:f>Criterios!$A$14</xm:f>
          </x14:formula1>
          <xm:sqref>L9:L23</xm:sqref>
        </x14:dataValidation>
        <x14:dataValidation type="list" allowBlank="1" showInputMessage="1" showErrorMessage="1">
          <x14:formula1>
            <xm:f>'Solidez de los controles'!$C$5:$C$7</xm:f>
          </x14:formula1>
          <xm:sqref>AW9:AX23 BA9:BA23</xm:sqref>
        </x14:dataValidation>
        <x14:dataValidation type="list" allowBlank="1" showInputMessage="1" showErrorMessage="1">
          <x14:formula1>
            <xm:f>Criterios!$K$3:$K$5</xm:f>
          </x14:formula1>
          <xm:sqref>AN9:AN23</xm:sqref>
        </x14:dataValidation>
        <x14:dataValidation type="list" allowBlank="1" showInputMessage="1" showErrorMessage="1">
          <x14:formula1>
            <xm:f>Criterios!$B$3:$B$9</xm:f>
          </x14:formula1>
          <xm:sqref>F9:F23</xm:sqref>
        </x14:dataValidation>
        <x14:dataValidation type="list" allowBlank="1" showInputMessage="1" showErrorMessage="1">
          <x14:formula1>
            <xm:f>Criterios!$D$3:$D$10</xm:f>
          </x14:formula1>
          <xm:sqref>H9:H23</xm:sqref>
        </x14:dataValidation>
        <x14:dataValidation type="list" allowBlank="1" showInputMessage="1" showErrorMessage="1">
          <x14:formula1>
            <xm:f>'Solidez de los controles'!$H$11:$H$13</xm:f>
          </x14:formula1>
          <xm:sqref>AY9:AY23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4"/>
  <sheetViews>
    <sheetView tabSelected="1" topLeftCell="A4" zoomScale="90" zoomScaleNormal="90" workbookViewId="0">
      <selection activeCell="C6" sqref="C6"/>
    </sheetView>
  </sheetViews>
  <sheetFormatPr baseColWidth="10" defaultColWidth="11.42578125" defaultRowHeight="15" x14ac:dyDescent="0.25"/>
  <cols>
    <col min="1" max="1" width="9.42578125" style="1" customWidth="1"/>
    <col min="2" max="2" width="14.7109375" style="1" customWidth="1"/>
    <col min="3" max="3" width="18" style="1" customWidth="1"/>
    <col min="4" max="6" width="21.42578125" style="1" customWidth="1"/>
    <col min="7" max="8" width="18" style="1" customWidth="1"/>
    <col min="9" max="16384" width="11.42578125" style="1"/>
  </cols>
  <sheetData>
    <row r="1" spans="2:8" ht="24" customHeight="1" x14ac:dyDescent="0.25"/>
    <row r="2" spans="2:8" ht="24" customHeight="1" x14ac:dyDescent="0.25"/>
    <row r="3" spans="2:8" ht="24" customHeight="1" x14ac:dyDescent="0.35">
      <c r="D3" s="358"/>
      <c r="E3" s="358"/>
      <c r="F3" s="358"/>
    </row>
    <row r="4" spans="2:8" ht="24" customHeight="1" x14ac:dyDescent="0.35">
      <c r="D4" s="358" t="s">
        <v>40</v>
      </c>
      <c r="E4" s="358"/>
      <c r="F4" s="358"/>
    </row>
    <row r="5" spans="2:8" ht="24" customHeight="1" x14ac:dyDescent="0.25"/>
    <row r="6" spans="2:8" ht="56.25" customHeight="1" x14ac:dyDescent="0.25">
      <c r="C6" s="27" t="s">
        <v>87</v>
      </c>
      <c r="D6" s="82"/>
      <c r="E6" s="82"/>
      <c r="F6" s="82"/>
      <c r="H6" s="7" t="s">
        <v>33</v>
      </c>
    </row>
    <row r="7" spans="2:8" ht="56.25" customHeight="1" x14ac:dyDescent="0.25">
      <c r="C7" s="27" t="s">
        <v>88</v>
      </c>
      <c r="D7" s="83"/>
      <c r="E7" s="82"/>
      <c r="F7" s="82"/>
      <c r="H7" s="2" t="s">
        <v>1</v>
      </c>
    </row>
    <row r="8" spans="2:8" ht="56.25" customHeight="1" x14ac:dyDescent="0.25">
      <c r="B8" s="6" t="s">
        <v>39</v>
      </c>
      <c r="C8" s="27" t="s">
        <v>89</v>
      </c>
      <c r="D8" s="83"/>
      <c r="E8" s="82"/>
      <c r="F8" s="82" t="s">
        <v>90</v>
      </c>
      <c r="H8" s="3" t="s">
        <v>3</v>
      </c>
    </row>
    <row r="9" spans="2:8" ht="56.25" customHeight="1" x14ac:dyDescent="0.25">
      <c r="C9" s="27" t="s">
        <v>91</v>
      </c>
      <c r="D9" s="84"/>
      <c r="E9" s="83"/>
      <c r="F9" s="82"/>
      <c r="H9" s="4" t="s">
        <v>0</v>
      </c>
    </row>
    <row r="10" spans="2:8" ht="56.25" customHeight="1" x14ac:dyDescent="0.25">
      <c r="C10" s="27" t="s">
        <v>248</v>
      </c>
      <c r="D10" s="84"/>
      <c r="E10" s="83"/>
      <c r="F10" s="82"/>
    </row>
    <row r="11" spans="2:8" x14ac:dyDescent="0.25">
      <c r="D11" s="5">
        <v>3</v>
      </c>
      <c r="E11" s="5">
        <v>4</v>
      </c>
      <c r="F11" s="5">
        <v>5</v>
      </c>
    </row>
    <row r="12" spans="2:8" x14ac:dyDescent="0.25">
      <c r="D12" s="5" t="s">
        <v>3</v>
      </c>
      <c r="E12" s="5" t="s">
        <v>28</v>
      </c>
      <c r="F12" s="5" t="s">
        <v>27</v>
      </c>
    </row>
    <row r="13" spans="2:8" x14ac:dyDescent="0.25">
      <c r="D13" s="5"/>
      <c r="E13" s="5"/>
      <c r="F13" s="5"/>
    </row>
    <row r="14" spans="2:8" x14ac:dyDescent="0.25">
      <c r="D14" s="359"/>
      <c r="E14" s="359"/>
      <c r="F14" s="359"/>
    </row>
  </sheetData>
  <mergeCells count="3">
    <mergeCell ref="D3:F3"/>
    <mergeCell ref="D14:F14"/>
    <mergeCell ref="D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14"/>
  <sheetViews>
    <sheetView topLeftCell="A4" zoomScale="90" zoomScaleNormal="90" workbookViewId="0">
      <selection activeCell="D9" sqref="D9"/>
    </sheetView>
  </sheetViews>
  <sheetFormatPr baseColWidth="10" defaultColWidth="11.42578125" defaultRowHeight="15" x14ac:dyDescent="0.25"/>
  <cols>
    <col min="1" max="1" width="9.42578125" style="1" customWidth="1"/>
    <col min="2" max="2" width="14.7109375" style="1" customWidth="1"/>
    <col min="3" max="3" width="18" style="1" customWidth="1"/>
    <col min="4" max="6" width="22" style="1" customWidth="1"/>
    <col min="7" max="8" width="18" style="1" customWidth="1"/>
    <col min="9" max="16384" width="11.42578125" style="1"/>
  </cols>
  <sheetData>
    <row r="3" spans="2:8" ht="21" x14ac:dyDescent="0.35">
      <c r="D3" s="358"/>
      <c r="E3" s="358"/>
      <c r="F3" s="358"/>
    </row>
    <row r="4" spans="2:8" ht="50.1" customHeight="1" x14ac:dyDescent="0.35">
      <c r="D4" s="358" t="s">
        <v>41</v>
      </c>
      <c r="E4" s="358"/>
      <c r="F4" s="358"/>
    </row>
    <row r="5" spans="2:8" ht="20.25" customHeight="1" x14ac:dyDescent="0.25"/>
    <row r="6" spans="2:8" ht="57" customHeight="1" x14ac:dyDescent="0.25">
      <c r="C6" s="27" t="s">
        <v>87</v>
      </c>
      <c r="D6" s="82"/>
      <c r="E6" s="82"/>
      <c r="F6" s="82"/>
      <c r="H6" s="7" t="s">
        <v>33</v>
      </c>
    </row>
    <row r="7" spans="2:8" ht="57" customHeight="1" x14ac:dyDescent="0.25">
      <c r="C7" s="27" t="s">
        <v>88</v>
      </c>
      <c r="D7" s="83"/>
      <c r="E7" s="82"/>
      <c r="F7" s="82"/>
      <c r="H7" s="2" t="s">
        <v>1</v>
      </c>
    </row>
    <row r="8" spans="2:8" ht="57" customHeight="1" x14ac:dyDescent="0.25">
      <c r="B8" s="6" t="s">
        <v>39</v>
      </c>
      <c r="C8" s="27" t="s">
        <v>89</v>
      </c>
      <c r="D8" s="83"/>
      <c r="E8" s="82"/>
      <c r="F8" s="82"/>
      <c r="H8" s="3" t="s">
        <v>3</v>
      </c>
    </row>
    <row r="9" spans="2:8" ht="57" customHeight="1" x14ac:dyDescent="0.25">
      <c r="C9" s="27" t="s">
        <v>91</v>
      </c>
      <c r="D9" s="84"/>
      <c r="E9" s="83"/>
      <c r="F9" s="82" t="s">
        <v>90</v>
      </c>
      <c r="H9" s="4" t="s">
        <v>0</v>
      </c>
    </row>
    <row r="10" spans="2:8" ht="57" customHeight="1" x14ac:dyDescent="0.25">
      <c r="C10" s="27" t="s">
        <v>248</v>
      </c>
      <c r="D10" s="84"/>
      <c r="E10" s="83"/>
      <c r="F10" s="82"/>
    </row>
    <row r="11" spans="2:8" ht="18" customHeight="1" x14ac:dyDescent="0.25">
      <c r="D11" s="5">
        <v>3</v>
      </c>
      <c r="E11" s="5">
        <v>4</v>
      </c>
      <c r="F11" s="5">
        <v>5</v>
      </c>
    </row>
    <row r="12" spans="2:8" x14ac:dyDescent="0.25">
      <c r="D12" s="5" t="s">
        <v>3</v>
      </c>
      <c r="E12" s="5" t="s">
        <v>28</v>
      </c>
      <c r="F12" s="5" t="s">
        <v>27</v>
      </c>
    </row>
    <row r="13" spans="2:8" x14ac:dyDescent="0.25">
      <c r="D13" s="5"/>
      <c r="E13" s="5"/>
      <c r="F13" s="5"/>
    </row>
    <row r="14" spans="2:8" x14ac:dyDescent="0.25">
      <c r="D14" s="359"/>
      <c r="E14" s="359"/>
      <c r="F14" s="359"/>
    </row>
  </sheetData>
  <mergeCells count="3">
    <mergeCell ref="D3:F3"/>
    <mergeCell ref="D4:F4"/>
    <mergeCell ref="D14:F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G10"/>
  <sheetViews>
    <sheetView zoomScale="60" zoomScaleNormal="60" workbookViewId="0">
      <selection activeCell="G6" sqref="G6"/>
    </sheetView>
  </sheetViews>
  <sheetFormatPr baseColWidth="10" defaultColWidth="47.28515625" defaultRowHeight="15" x14ac:dyDescent="0.25"/>
  <cols>
    <col min="1" max="1" width="3.7109375" style="8" customWidth="1"/>
    <col min="2" max="2" width="4.7109375" style="8" customWidth="1"/>
    <col min="3" max="3" width="26" style="8" customWidth="1"/>
    <col min="4" max="4" width="29.140625" style="8" customWidth="1"/>
    <col min="5" max="5" width="43.140625" style="8" customWidth="1"/>
    <col min="6" max="6" width="44.85546875" style="8" customWidth="1"/>
    <col min="7" max="7" width="45.7109375" style="8" customWidth="1"/>
    <col min="8" max="8" width="9.42578125" style="8" customWidth="1"/>
    <col min="9" max="9" width="25.85546875" style="8" customWidth="1"/>
    <col min="10" max="13" width="34.28515625" style="8" customWidth="1"/>
    <col min="14" max="16384" width="47.28515625" style="8"/>
  </cols>
  <sheetData>
    <row r="2" spans="3:7" ht="15.75" thickBot="1" x14ac:dyDescent="0.3"/>
    <row r="3" spans="3:7" ht="45" customHeight="1" thickBot="1" x14ac:dyDescent="0.3">
      <c r="C3" s="361" t="s">
        <v>205</v>
      </c>
      <c r="D3" s="362"/>
      <c r="E3" s="362"/>
      <c r="F3" s="362"/>
      <c r="G3" s="363"/>
    </row>
    <row r="4" spans="3:7" s="36" customFormat="1" ht="33.75" customHeight="1" thickBot="1" x14ac:dyDescent="0.3">
      <c r="C4" s="47" t="s">
        <v>193</v>
      </c>
      <c r="D4" s="48" t="s">
        <v>202</v>
      </c>
      <c r="E4" s="364" t="s">
        <v>203</v>
      </c>
      <c r="F4" s="364"/>
      <c r="G4" s="49" t="s">
        <v>204</v>
      </c>
    </row>
    <row r="5" spans="3:7" ht="46.5" customHeight="1" x14ac:dyDescent="0.25">
      <c r="C5" s="44">
        <v>5</v>
      </c>
      <c r="D5" s="45" t="s">
        <v>24</v>
      </c>
      <c r="E5" s="365" t="s">
        <v>208</v>
      </c>
      <c r="F5" s="365"/>
      <c r="G5" s="46" t="s">
        <v>213</v>
      </c>
    </row>
    <row r="6" spans="3:7" ht="45" customHeight="1" x14ac:dyDescent="0.25">
      <c r="C6" s="39">
        <v>4</v>
      </c>
      <c r="D6" s="37" t="s">
        <v>23</v>
      </c>
      <c r="E6" s="366" t="s">
        <v>207</v>
      </c>
      <c r="F6" s="366"/>
      <c r="G6" s="40" t="s">
        <v>212</v>
      </c>
    </row>
    <row r="7" spans="3:7" ht="33.75" customHeight="1" x14ac:dyDescent="0.25">
      <c r="C7" s="39">
        <v>3</v>
      </c>
      <c r="D7" s="37" t="s">
        <v>25</v>
      </c>
      <c r="E7" s="366" t="s">
        <v>209</v>
      </c>
      <c r="F7" s="366"/>
      <c r="G7" s="40" t="s">
        <v>215</v>
      </c>
    </row>
    <row r="8" spans="3:7" ht="45" customHeight="1" x14ac:dyDescent="0.25">
      <c r="C8" s="39">
        <v>2</v>
      </c>
      <c r="D8" s="37" t="s">
        <v>26</v>
      </c>
      <c r="E8" s="366" t="s">
        <v>210</v>
      </c>
      <c r="F8" s="366"/>
      <c r="G8" s="40" t="s">
        <v>214</v>
      </c>
    </row>
    <row r="9" spans="3:7" ht="45.75" customHeight="1" thickBot="1" x14ac:dyDescent="0.3">
      <c r="C9" s="41">
        <v>1</v>
      </c>
      <c r="D9" s="42" t="s">
        <v>206</v>
      </c>
      <c r="E9" s="360" t="s">
        <v>211</v>
      </c>
      <c r="F9" s="360"/>
      <c r="G9" s="43" t="s">
        <v>216</v>
      </c>
    </row>
    <row r="10" spans="3:7" x14ac:dyDescent="0.25">
      <c r="C10" s="38"/>
      <c r="D10" s="38"/>
      <c r="E10" s="38"/>
    </row>
  </sheetData>
  <mergeCells count="7">
    <mergeCell ref="E9:F9"/>
    <mergeCell ref="C3:G3"/>
    <mergeCell ref="E4:F4"/>
    <mergeCell ref="E5:F5"/>
    <mergeCell ref="E6:F6"/>
    <mergeCell ref="E7:F7"/>
    <mergeCell ref="E8:F8"/>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K45"/>
  <sheetViews>
    <sheetView topLeftCell="A22" zoomScale="80" zoomScaleNormal="80" workbookViewId="0">
      <selection activeCell="D6" sqref="D6:E6"/>
    </sheetView>
  </sheetViews>
  <sheetFormatPr baseColWidth="10" defaultColWidth="47.28515625" defaultRowHeight="15" x14ac:dyDescent="0.25"/>
  <cols>
    <col min="1" max="1" width="3.7109375" style="8" customWidth="1"/>
    <col min="2" max="2" width="6.85546875" style="8" customWidth="1"/>
    <col min="3" max="6" width="38.7109375" style="8" customWidth="1"/>
    <col min="7" max="7" width="39" style="8" customWidth="1"/>
    <col min="8" max="8" width="80.5703125" style="8" customWidth="1"/>
    <col min="9" max="9" width="77.140625" style="8" customWidth="1"/>
    <col min="10" max="10" width="9.42578125" style="8" customWidth="1"/>
    <col min="11" max="11" width="20.7109375" style="35" customWidth="1"/>
    <col min="12" max="13" width="83.85546875" style="8" customWidth="1"/>
    <col min="14" max="16384" width="47.28515625" style="8"/>
  </cols>
  <sheetData>
    <row r="2" spans="3:9" ht="30" customHeight="1" thickBot="1" x14ac:dyDescent="0.3">
      <c r="C2" s="380" t="s">
        <v>281</v>
      </c>
      <c r="D2" s="380"/>
      <c r="E2" s="380"/>
      <c r="F2" s="381"/>
    </row>
    <row r="3" spans="3:9" ht="30" customHeight="1" thickBot="1" x14ac:dyDescent="0.3">
      <c r="C3" s="375" t="s">
        <v>218</v>
      </c>
      <c r="D3" s="376"/>
      <c r="E3" s="377"/>
      <c r="F3" s="61"/>
      <c r="G3" s="375" t="s">
        <v>225</v>
      </c>
      <c r="H3" s="377"/>
      <c r="I3" s="61"/>
    </row>
    <row r="4" spans="3:9" ht="36" customHeight="1" thickBot="1" x14ac:dyDescent="0.3">
      <c r="C4" s="56" t="s">
        <v>217</v>
      </c>
      <c r="D4" s="367" t="s">
        <v>219</v>
      </c>
      <c r="E4" s="368"/>
      <c r="G4" s="56" t="s">
        <v>217</v>
      </c>
      <c r="H4" s="60" t="s">
        <v>226</v>
      </c>
    </row>
    <row r="5" spans="3:9" ht="33.75" customHeight="1" x14ac:dyDescent="0.25">
      <c r="C5" s="57" t="s">
        <v>220</v>
      </c>
      <c r="D5" s="369" t="s">
        <v>222</v>
      </c>
      <c r="E5" s="370"/>
      <c r="G5" s="57" t="s">
        <v>220</v>
      </c>
      <c r="H5" s="53" t="s">
        <v>227</v>
      </c>
    </row>
    <row r="6" spans="3:9" ht="33.75" customHeight="1" x14ac:dyDescent="0.25">
      <c r="C6" s="58" t="s">
        <v>3</v>
      </c>
      <c r="D6" s="371" t="s">
        <v>223</v>
      </c>
      <c r="E6" s="372"/>
      <c r="G6" s="58" t="s">
        <v>3</v>
      </c>
      <c r="H6" s="54" t="s">
        <v>228</v>
      </c>
    </row>
    <row r="7" spans="3:9" ht="33.75" customHeight="1" thickBot="1" x14ac:dyDescent="0.3">
      <c r="C7" s="59" t="s">
        <v>221</v>
      </c>
      <c r="D7" s="373" t="s">
        <v>224</v>
      </c>
      <c r="E7" s="374"/>
      <c r="G7" s="59" t="s">
        <v>221</v>
      </c>
      <c r="H7" s="55" t="s">
        <v>229</v>
      </c>
    </row>
    <row r="8" spans="3:9" ht="47.25" customHeight="1" x14ac:dyDescent="0.25"/>
    <row r="9" spans="3:9" ht="36" customHeight="1" thickBot="1" x14ac:dyDescent="0.3">
      <c r="C9" s="378" t="s">
        <v>283</v>
      </c>
      <c r="D9" s="378"/>
      <c r="E9" s="378"/>
      <c r="F9" s="379"/>
    </row>
    <row r="10" spans="3:9" ht="105.75" thickBot="1" x14ac:dyDescent="0.3">
      <c r="C10" s="90" t="s">
        <v>250</v>
      </c>
      <c r="D10" s="90" t="s">
        <v>251</v>
      </c>
      <c r="E10" s="89" t="s">
        <v>273</v>
      </c>
      <c r="F10" s="90" t="s">
        <v>274</v>
      </c>
    </row>
    <row r="11" spans="3:9" ht="27.75" customHeight="1" thickBot="1" x14ac:dyDescent="0.3">
      <c r="C11" s="91" t="s">
        <v>252</v>
      </c>
      <c r="D11" s="92" t="s">
        <v>255</v>
      </c>
      <c r="E11" s="92" t="s">
        <v>256</v>
      </c>
      <c r="F11" s="93" t="s">
        <v>6</v>
      </c>
      <c r="H11" s="8">
        <v>100</v>
      </c>
    </row>
    <row r="12" spans="3:9" ht="27.75" customHeight="1" thickBot="1" x14ac:dyDescent="0.3">
      <c r="C12" s="91" t="s">
        <v>253</v>
      </c>
      <c r="D12" s="92" t="s">
        <v>257</v>
      </c>
      <c r="E12" s="92" t="s">
        <v>258</v>
      </c>
      <c r="F12" s="93" t="s">
        <v>7</v>
      </c>
      <c r="H12" s="8">
        <v>50</v>
      </c>
    </row>
    <row r="13" spans="3:9" ht="27.75" customHeight="1" thickBot="1" x14ac:dyDescent="0.3">
      <c r="C13" s="94" t="s">
        <v>254</v>
      </c>
      <c r="D13" s="92" t="s">
        <v>259</v>
      </c>
      <c r="E13" s="92" t="s">
        <v>260</v>
      </c>
      <c r="F13" s="93" t="s">
        <v>7</v>
      </c>
      <c r="H13" s="8">
        <v>0</v>
      </c>
    </row>
    <row r="14" spans="3:9" ht="27.75" customHeight="1" thickBot="1" x14ac:dyDescent="0.3">
      <c r="C14" s="91" t="s">
        <v>261</v>
      </c>
      <c r="D14" s="92" t="s">
        <v>263</v>
      </c>
      <c r="E14" s="92" t="s">
        <v>264</v>
      </c>
      <c r="F14" s="93" t="s">
        <v>7</v>
      </c>
    </row>
    <row r="15" spans="3:9" ht="27.75" customHeight="1" thickBot="1" x14ac:dyDescent="0.3">
      <c r="C15" s="91" t="s">
        <v>253</v>
      </c>
      <c r="D15" s="92" t="s">
        <v>257</v>
      </c>
      <c r="E15" s="92" t="s">
        <v>265</v>
      </c>
      <c r="F15" s="93" t="s">
        <v>7</v>
      </c>
    </row>
    <row r="16" spans="3:9" ht="27.75" customHeight="1" thickBot="1" x14ac:dyDescent="0.3">
      <c r="C16" s="94" t="s">
        <v>262</v>
      </c>
      <c r="D16" s="92" t="s">
        <v>259</v>
      </c>
      <c r="E16" s="92" t="s">
        <v>266</v>
      </c>
      <c r="F16" s="93" t="s">
        <v>7</v>
      </c>
    </row>
    <row r="17" spans="3:6" ht="27.75" customHeight="1" thickBot="1" x14ac:dyDescent="0.3">
      <c r="C17" s="91" t="s">
        <v>267</v>
      </c>
      <c r="D17" s="92" t="s">
        <v>263</v>
      </c>
      <c r="E17" s="92" t="s">
        <v>270</v>
      </c>
      <c r="F17" s="93" t="s">
        <v>7</v>
      </c>
    </row>
    <row r="18" spans="3:6" ht="27.75" customHeight="1" thickBot="1" x14ac:dyDescent="0.3">
      <c r="C18" s="91" t="s">
        <v>268</v>
      </c>
      <c r="D18" s="92" t="s">
        <v>257</v>
      </c>
      <c r="E18" s="92" t="s">
        <v>271</v>
      </c>
      <c r="F18" s="93" t="s">
        <v>7</v>
      </c>
    </row>
    <row r="19" spans="3:6" ht="27.75" customHeight="1" thickBot="1" x14ac:dyDescent="0.3">
      <c r="C19" s="94" t="s">
        <v>269</v>
      </c>
      <c r="D19" s="92" t="s">
        <v>259</v>
      </c>
      <c r="E19" s="92" t="s">
        <v>272</v>
      </c>
      <c r="F19" s="93" t="s">
        <v>7</v>
      </c>
    </row>
    <row r="23" spans="3:6" ht="34.5" customHeight="1" thickBot="1" x14ac:dyDescent="0.3">
      <c r="C23" s="378" t="s">
        <v>282</v>
      </c>
      <c r="D23" s="378"/>
      <c r="E23" s="378"/>
      <c r="F23" s="379"/>
    </row>
    <row r="24" spans="3:6" ht="32.25" customHeight="1" thickBot="1" x14ac:dyDescent="0.3">
      <c r="C24" s="375" t="s">
        <v>230</v>
      </c>
      <c r="D24" s="376"/>
      <c r="E24" s="377"/>
      <c r="F24" s="61"/>
    </row>
    <row r="25" spans="3:6" ht="38.25" customHeight="1" thickBot="1" x14ac:dyDescent="0.3">
      <c r="C25" s="56" t="s">
        <v>217</v>
      </c>
      <c r="D25" s="367" t="s">
        <v>234</v>
      </c>
      <c r="E25" s="368"/>
    </row>
    <row r="26" spans="3:6" ht="38.25" customHeight="1" x14ac:dyDescent="0.25">
      <c r="C26" s="57" t="s">
        <v>220</v>
      </c>
      <c r="D26" s="369" t="s">
        <v>231</v>
      </c>
      <c r="E26" s="370"/>
    </row>
    <row r="27" spans="3:6" ht="38.25" customHeight="1" x14ac:dyDescent="0.25">
      <c r="C27" s="58" t="s">
        <v>3</v>
      </c>
      <c r="D27" s="371" t="s">
        <v>232</v>
      </c>
      <c r="E27" s="372"/>
    </row>
    <row r="28" spans="3:6" ht="38.25" customHeight="1" thickBot="1" x14ac:dyDescent="0.3">
      <c r="C28" s="59" t="s">
        <v>284</v>
      </c>
      <c r="D28" s="373" t="s">
        <v>233</v>
      </c>
      <c r="E28" s="374"/>
    </row>
    <row r="32" spans="3:6" ht="26.25" x14ac:dyDescent="0.4">
      <c r="C32" s="62" t="s">
        <v>240</v>
      </c>
    </row>
    <row r="33" spans="3:11" ht="15.75" thickBot="1" x14ac:dyDescent="0.3"/>
    <row r="34" spans="3:11" s="63" customFormat="1" ht="28.5" customHeight="1" thickBot="1" x14ac:dyDescent="0.25">
      <c r="C34" s="65" t="s">
        <v>235</v>
      </c>
      <c r="D34" s="66" t="s">
        <v>236</v>
      </c>
      <c r="E34" s="66" t="s">
        <v>237</v>
      </c>
      <c r="F34" s="66" t="s">
        <v>238</v>
      </c>
      <c r="G34" s="67" t="s">
        <v>239</v>
      </c>
      <c r="K34" s="64"/>
    </row>
    <row r="35" spans="3:11" s="72" customFormat="1" ht="28.5" customHeight="1" x14ac:dyDescent="0.25">
      <c r="C35" s="68" t="s">
        <v>220</v>
      </c>
      <c r="D35" s="51" t="s">
        <v>112</v>
      </c>
      <c r="E35" s="51" t="s">
        <v>112</v>
      </c>
      <c r="F35" s="51">
        <v>2</v>
      </c>
      <c r="G35" s="46">
        <v>2</v>
      </c>
      <c r="K35" s="69"/>
    </row>
    <row r="36" spans="3:11" s="72" customFormat="1" ht="28.5" customHeight="1" x14ac:dyDescent="0.25">
      <c r="C36" s="70" t="s">
        <v>220</v>
      </c>
      <c r="D36" s="52" t="s">
        <v>112</v>
      </c>
      <c r="E36" s="52" t="s">
        <v>113</v>
      </c>
      <c r="F36" s="52">
        <v>2</v>
      </c>
      <c r="G36" s="40">
        <v>1</v>
      </c>
      <c r="K36" s="69"/>
    </row>
    <row r="37" spans="3:11" s="72" customFormat="1" ht="28.5" customHeight="1" x14ac:dyDescent="0.25">
      <c r="C37" s="70" t="s">
        <v>220</v>
      </c>
      <c r="D37" s="52" t="s">
        <v>112</v>
      </c>
      <c r="E37" s="52" t="s">
        <v>114</v>
      </c>
      <c r="F37" s="52">
        <v>2</v>
      </c>
      <c r="G37" s="40">
        <v>0</v>
      </c>
      <c r="K37" s="69"/>
    </row>
    <row r="38" spans="3:11" s="72" customFormat="1" ht="28.5" customHeight="1" x14ac:dyDescent="0.25">
      <c r="C38" s="70" t="s">
        <v>220</v>
      </c>
      <c r="D38" s="52" t="s">
        <v>114</v>
      </c>
      <c r="E38" s="52" t="s">
        <v>112</v>
      </c>
      <c r="F38" s="52">
        <v>0</v>
      </c>
      <c r="G38" s="40">
        <v>2</v>
      </c>
      <c r="K38" s="69"/>
    </row>
    <row r="39" spans="3:11" s="72" customFormat="1" ht="28.5" customHeight="1" x14ac:dyDescent="0.25">
      <c r="C39" s="70" t="s">
        <v>3</v>
      </c>
      <c r="D39" s="52" t="s">
        <v>112</v>
      </c>
      <c r="E39" s="52" t="s">
        <v>112</v>
      </c>
      <c r="F39" s="52">
        <v>1</v>
      </c>
      <c r="G39" s="40">
        <v>1</v>
      </c>
      <c r="K39" s="69"/>
    </row>
    <row r="40" spans="3:11" s="72" customFormat="1" ht="28.5" customHeight="1" x14ac:dyDescent="0.25">
      <c r="C40" s="70" t="s">
        <v>3</v>
      </c>
      <c r="D40" s="52" t="s">
        <v>112</v>
      </c>
      <c r="E40" s="52" t="s">
        <v>113</v>
      </c>
      <c r="F40" s="52">
        <v>1</v>
      </c>
      <c r="G40" s="40">
        <v>0</v>
      </c>
      <c r="K40" s="69"/>
    </row>
    <row r="41" spans="3:11" s="72" customFormat="1" ht="28.5" customHeight="1" x14ac:dyDescent="0.25">
      <c r="C41" s="70" t="s">
        <v>3</v>
      </c>
      <c r="D41" s="52" t="s">
        <v>112</v>
      </c>
      <c r="E41" s="52" t="s">
        <v>114</v>
      </c>
      <c r="F41" s="52">
        <v>1</v>
      </c>
      <c r="G41" s="40">
        <v>0</v>
      </c>
      <c r="K41" s="69"/>
    </row>
    <row r="42" spans="3:11" s="72" customFormat="1" ht="28.5" customHeight="1" thickBot="1" x14ac:dyDescent="0.3">
      <c r="C42" s="71" t="s">
        <v>3</v>
      </c>
      <c r="D42" s="50" t="s">
        <v>114</v>
      </c>
      <c r="E42" s="50" t="s">
        <v>112</v>
      </c>
      <c r="F42" s="50">
        <v>0</v>
      </c>
      <c r="G42" s="43">
        <v>1</v>
      </c>
      <c r="K42" s="69"/>
    </row>
    <row r="45" spans="3:11" ht="90" x14ac:dyDescent="0.25">
      <c r="C45" s="73" t="s">
        <v>241</v>
      </c>
      <c r="E45" s="73" t="s">
        <v>242</v>
      </c>
    </row>
  </sheetData>
  <mergeCells count="14">
    <mergeCell ref="C9:F9"/>
    <mergeCell ref="G3:H3"/>
    <mergeCell ref="C2:F2"/>
    <mergeCell ref="C23:F23"/>
    <mergeCell ref="D4:E4"/>
    <mergeCell ref="D5:E5"/>
    <mergeCell ref="D6:E6"/>
    <mergeCell ref="D7:E7"/>
    <mergeCell ref="C3:E3"/>
    <mergeCell ref="D25:E25"/>
    <mergeCell ref="D26:E26"/>
    <mergeCell ref="D27:E27"/>
    <mergeCell ref="D28:E28"/>
    <mergeCell ref="C24:E24"/>
  </mergeCells>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zoomScaleNormal="100" workbookViewId="0">
      <selection activeCell="E11" sqref="E11"/>
    </sheetView>
  </sheetViews>
  <sheetFormatPr baseColWidth="10" defaultColWidth="19" defaultRowHeight="15" x14ac:dyDescent="0.25"/>
  <cols>
    <col min="1" max="1" width="20.140625" style="8" customWidth="1"/>
    <col min="2" max="3" width="19" style="8"/>
    <col min="4" max="4" width="31" style="8" customWidth="1"/>
    <col min="5" max="5" width="96.7109375" style="8" customWidth="1"/>
    <col min="6" max="16384" width="19" style="8"/>
  </cols>
  <sheetData>
    <row r="1" spans="1:15" x14ac:dyDescent="0.25">
      <c r="G1" s="382" t="s">
        <v>93</v>
      </c>
      <c r="I1" s="382" t="s">
        <v>94</v>
      </c>
    </row>
    <row r="2" spans="1:15" ht="30" x14ac:dyDescent="0.25">
      <c r="A2" s="33" t="s">
        <v>13</v>
      </c>
      <c r="B2" s="33" t="s">
        <v>17</v>
      </c>
      <c r="C2" s="33" t="s">
        <v>20</v>
      </c>
      <c r="D2" s="33" t="s">
        <v>137</v>
      </c>
      <c r="E2" s="33" t="s">
        <v>95</v>
      </c>
      <c r="F2" s="33" t="s">
        <v>21</v>
      </c>
      <c r="G2" s="382"/>
      <c r="H2" s="33" t="s">
        <v>22</v>
      </c>
      <c r="I2" s="382"/>
      <c r="J2" s="33" t="s">
        <v>29</v>
      </c>
      <c r="K2" s="33" t="s">
        <v>31</v>
      </c>
      <c r="L2" s="33" t="s">
        <v>11</v>
      </c>
      <c r="M2" s="33" t="s">
        <v>12</v>
      </c>
      <c r="N2" s="33" t="s">
        <v>34</v>
      </c>
      <c r="O2" s="33" t="s">
        <v>36</v>
      </c>
    </row>
    <row r="3" spans="1:15" ht="30" x14ac:dyDescent="0.25">
      <c r="A3" s="8" t="s">
        <v>8</v>
      </c>
      <c r="B3" s="8" t="s">
        <v>18</v>
      </c>
      <c r="C3" s="8" t="s">
        <v>132</v>
      </c>
      <c r="D3" s="8" t="s">
        <v>141</v>
      </c>
      <c r="E3" s="8" t="s">
        <v>192</v>
      </c>
      <c r="F3" s="8" t="s">
        <v>96</v>
      </c>
      <c r="G3" s="34">
        <v>5</v>
      </c>
      <c r="H3" s="8" t="s">
        <v>97</v>
      </c>
      <c r="I3" s="34">
        <v>5</v>
      </c>
      <c r="J3" s="8" t="s">
        <v>30</v>
      </c>
      <c r="K3" s="8" t="s">
        <v>5</v>
      </c>
      <c r="L3" s="8" t="s">
        <v>110</v>
      </c>
      <c r="M3" s="8" t="s">
        <v>112</v>
      </c>
      <c r="N3" s="8" t="s">
        <v>35</v>
      </c>
      <c r="O3" s="8" t="s">
        <v>7</v>
      </c>
    </row>
    <row r="4" spans="1:15" ht="30" x14ac:dyDescent="0.25">
      <c r="A4" s="8" t="s">
        <v>117</v>
      </c>
      <c r="B4" s="8" t="s">
        <v>128</v>
      </c>
      <c r="C4" s="8" t="s">
        <v>131</v>
      </c>
      <c r="D4" s="8" t="s">
        <v>142</v>
      </c>
      <c r="E4" s="8" t="s">
        <v>151</v>
      </c>
      <c r="F4" s="8" t="s">
        <v>98</v>
      </c>
      <c r="G4" s="34">
        <v>4</v>
      </c>
      <c r="H4" s="8" t="s">
        <v>85</v>
      </c>
      <c r="I4" s="34">
        <v>4</v>
      </c>
      <c r="J4" s="8" t="s">
        <v>1</v>
      </c>
      <c r="K4" s="8" t="s">
        <v>32</v>
      </c>
      <c r="L4" s="8" t="s">
        <v>111</v>
      </c>
      <c r="M4" s="8" t="s">
        <v>113</v>
      </c>
      <c r="N4" s="8" t="s">
        <v>115</v>
      </c>
      <c r="O4" s="8" t="s">
        <v>6</v>
      </c>
    </row>
    <row r="5" spans="1:15" ht="30" x14ac:dyDescent="0.25">
      <c r="A5" s="8" t="s">
        <v>9</v>
      </c>
      <c r="B5" s="8" t="s">
        <v>129</v>
      </c>
      <c r="C5" s="8" t="s">
        <v>133</v>
      </c>
      <c r="D5" s="8" t="s">
        <v>143</v>
      </c>
      <c r="E5" s="8" t="s">
        <v>152</v>
      </c>
      <c r="F5" s="8" t="s">
        <v>84</v>
      </c>
      <c r="G5" s="34">
        <v>3</v>
      </c>
      <c r="H5" s="8" t="s">
        <v>99</v>
      </c>
      <c r="I5" s="34">
        <v>3</v>
      </c>
      <c r="J5" s="8" t="s">
        <v>3</v>
      </c>
      <c r="L5" s="8" t="s">
        <v>114</v>
      </c>
      <c r="M5" s="8" t="s">
        <v>114</v>
      </c>
      <c r="N5" s="8" t="s">
        <v>37</v>
      </c>
    </row>
    <row r="6" spans="1:15" ht="30" x14ac:dyDescent="0.25">
      <c r="A6" s="8" t="s">
        <v>15</v>
      </c>
      <c r="B6" s="8" t="s">
        <v>16</v>
      </c>
      <c r="C6" s="8" t="s">
        <v>135</v>
      </c>
      <c r="D6" s="8" t="s">
        <v>144</v>
      </c>
      <c r="E6" s="8" t="s">
        <v>153</v>
      </c>
      <c r="F6" s="8" t="s">
        <v>86</v>
      </c>
      <c r="G6" s="34">
        <v>2</v>
      </c>
      <c r="H6" s="8" t="s">
        <v>100</v>
      </c>
      <c r="I6" s="34">
        <v>2</v>
      </c>
      <c r="J6" s="8" t="s">
        <v>0</v>
      </c>
      <c r="N6" s="8" t="s">
        <v>116</v>
      </c>
    </row>
    <row r="7" spans="1:15" ht="30" x14ac:dyDescent="0.25">
      <c r="A7" s="8" t="s">
        <v>16</v>
      </c>
      <c r="B7" s="8" t="s">
        <v>19</v>
      </c>
      <c r="C7" s="8" t="s">
        <v>134</v>
      </c>
      <c r="D7" s="8" t="s">
        <v>145</v>
      </c>
      <c r="E7" s="8" t="s">
        <v>154</v>
      </c>
      <c r="F7" s="8" t="s">
        <v>150</v>
      </c>
      <c r="G7" s="34">
        <v>1</v>
      </c>
      <c r="H7" s="8" t="s">
        <v>101</v>
      </c>
      <c r="I7" s="34">
        <v>1</v>
      </c>
    </row>
    <row r="8" spans="1:15" ht="30" x14ac:dyDescent="0.25">
      <c r="A8" s="8" t="s">
        <v>14</v>
      </c>
      <c r="B8" s="8" t="s">
        <v>130</v>
      </c>
      <c r="C8" s="8" t="s">
        <v>136</v>
      </c>
      <c r="D8" s="8" t="s">
        <v>146</v>
      </c>
      <c r="E8" s="8" t="s">
        <v>155</v>
      </c>
    </row>
    <row r="9" spans="1:15" ht="30" x14ac:dyDescent="0.25">
      <c r="A9" s="8" t="s">
        <v>118</v>
      </c>
      <c r="B9" s="8" t="s">
        <v>38</v>
      </c>
      <c r="C9" s="8" t="s">
        <v>38</v>
      </c>
      <c r="D9" s="8" t="s">
        <v>147</v>
      </c>
      <c r="E9" s="8" t="s">
        <v>156</v>
      </c>
    </row>
    <row r="10" spans="1:15" ht="30" x14ac:dyDescent="0.25">
      <c r="A10" s="8" t="s">
        <v>42</v>
      </c>
      <c r="D10" s="8" t="s">
        <v>38</v>
      </c>
      <c r="E10" s="8" t="s">
        <v>160</v>
      </c>
    </row>
    <row r="11" spans="1:15" x14ac:dyDescent="0.25">
      <c r="A11" s="8" t="s">
        <v>119</v>
      </c>
      <c r="E11" s="8" t="s">
        <v>161</v>
      </c>
    </row>
    <row r="12" spans="1:15" x14ac:dyDescent="0.25">
      <c r="A12" s="8" t="s">
        <v>19</v>
      </c>
      <c r="E12" s="8" t="s">
        <v>162</v>
      </c>
    </row>
    <row r="13" spans="1:15" x14ac:dyDescent="0.25">
      <c r="E13" s="8" t="s">
        <v>163</v>
      </c>
    </row>
    <row r="14" spans="1:15" x14ac:dyDescent="0.25">
      <c r="A14" s="8" t="s">
        <v>107</v>
      </c>
      <c r="E14" s="8" t="s">
        <v>164</v>
      </c>
    </row>
    <row r="15" spans="1:15" x14ac:dyDescent="0.25">
      <c r="E15" s="8" t="s">
        <v>157</v>
      </c>
    </row>
    <row r="16" spans="1:15" x14ac:dyDescent="0.25">
      <c r="E16" s="8" t="s">
        <v>165</v>
      </c>
    </row>
    <row r="17" spans="5:5" x14ac:dyDescent="0.25">
      <c r="E17" s="8" t="s">
        <v>158</v>
      </c>
    </row>
    <row r="18" spans="5:5" x14ac:dyDescent="0.25">
      <c r="E18" s="8" t="s">
        <v>159</v>
      </c>
    </row>
    <row r="19" spans="5:5" x14ac:dyDescent="0.25">
      <c r="E19" s="8" t="s">
        <v>166</v>
      </c>
    </row>
    <row r="20" spans="5:5" x14ac:dyDescent="0.25">
      <c r="E20" s="8" t="s">
        <v>167</v>
      </c>
    </row>
    <row r="21" spans="5:5" x14ac:dyDescent="0.25">
      <c r="E21" s="8" t="s">
        <v>168</v>
      </c>
    </row>
    <row r="22" spans="5:5" x14ac:dyDescent="0.25">
      <c r="E22" s="8" t="s">
        <v>169</v>
      </c>
    </row>
    <row r="23" spans="5:5" x14ac:dyDescent="0.25">
      <c r="E23" s="8" t="s">
        <v>170</v>
      </c>
    </row>
    <row r="24" spans="5:5" x14ac:dyDescent="0.25">
      <c r="E24" s="8" t="s">
        <v>171</v>
      </c>
    </row>
    <row r="25" spans="5:5" x14ac:dyDescent="0.25">
      <c r="E25" s="8" t="s">
        <v>172</v>
      </c>
    </row>
    <row r="26" spans="5:5" x14ac:dyDescent="0.25">
      <c r="E26" s="8" t="s">
        <v>173</v>
      </c>
    </row>
    <row r="27" spans="5:5" x14ac:dyDescent="0.25">
      <c r="E27" s="8" t="s">
        <v>174</v>
      </c>
    </row>
    <row r="28" spans="5:5" x14ac:dyDescent="0.25">
      <c r="E28" s="8" t="s">
        <v>175</v>
      </c>
    </row>
    <row r="29" spans="5:5" x14ac:dyDescent="0.25">
      <c r="E29" s="8" t="s">
        <v>176</v>
      </c>
    </row>
    <row r="30" spans="5:5" x14ac:dyDescent="0.25">
      <c r="E30" s="8" t="s">
        <v>177</v>
      </c>
    </row>
    <row r="31" spans="5:5" ht="30" x14ac:dyDescent="0.25">
      <c r="E31" s="8" t="s">
        <v>178</v>
      </c>
    </row>
    <row r="32" spans="5:5" ht="30" x14ac:dyDescent="0.25">
      <c r="E32" s="8" t="s">
        <v>179</v>
      </c>
    </row>
    <row r="33" spans="5:5" x14ac:dyDescent="0.25">
      <c r="E33" s="8" t="s">
        <v>180</v>
      </c>
    </row>
    <row r="34" spans="5:5" x14ac:dyDescent="0.25">
      <c r="E34" s="8" t="s">
        <v>181</v>
      </c>
    </row>
    <row r="35" spans="5:5" x14ac:dyDescent="0.25">
      <c r="E35" s="8" t="s">
        <v>182</v>
      </c>
    </row>
    <row r="36" spans="5:5" x14ac:dyDescent="0.25">
      <c r="E36" s="8" t="s">
        <v>183</v>
      </c>
    </row>
    <row r="37" spans="5:5" x14ac:dyDescent="0.25">
      <c r="E37" s="8" t="s">
        <v>184</v>
      </c>
    </row>
    <row r="38" spans="5:5" x14ac:dyDescent="0.25">
      <c r="E38" s="8" t="s">
        <v>185</v>
      </c>
    </row>
    <row r="39" spans="5:5" x14ac:dyDescent="0.25">
      <c r="E39" s="8" t="s">
        <v>186</v>
      </c>
    </row>
    <row r="40" spans="5:5" x14ac:dyDescent="0.25">
      <c r="E40" s="8" t="s">
        <v>187</v>
      </c>
    </row>
    <row r="41" spans="5:5" x14ac:dyDescent="0.25">
      <c r="E41" s="8" t="s">
        <v>188</v>
      </c>
    </row>
    <row r="42" spans="5:5" x14ac:dyDescent="0.25">
      <c r="E42" s="8" t="s">
        <v>189</v>
      </c>
    </row>
    <row r="43" spans="5:5" x14ac:dyDescent="0.25">
      <c r="E43" s="8" t="s">
        <v>190</v>
      </c>
    </row>
    <row r="44" spans="5:5" x14ac:dyDescent="0.25">
      <c r="E44" s="8" t="s">
        <v>191</v>
      </c>
    </row>
  </sheetData>
  <mergeCells count="2">
    <mergeCell ref="G1:G2"/>
    <mergeCell ref="I1: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CONTEXTO</vt:lpstr>
      <vt:lpstr>MATRIZ RIESGOS CORRUPCIÓN</vt:lpstr>
      <vt:lpstr>Mapa Inherente RC</vt:lpstr>
      <vt:lpstr>Mapa Residual RC</vt:lpstr>
      <vt:lpstr>Valoración Probabilidad</vt:lpstr>
      <vt:lpstr>Solidez de los controles</vt:lpstr>
      <vt:lpstr>Criterios</vt:lpstr>
      <vt:lpstr>CONTEXTO!Área_de_impresión</vt:lpstr>
      <vt:lpstr>'MATRIZ RIESGOS CORRUPCIÓN'!Área_de_impresión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Reina Guevara</dc:creator>
  <cp:lastModifiedBy>CONTROL INTERNO</cp:lastModifiedBy>
  <cp:lastPrinted>2024-09-06T19:11:39Z</cp:lastPrinted>
  <dcterms:created xsi:type="dcterms:W3CDTF">2013-05-09T21:35:12Z</dcterms:created>
  <dcterms:modified xsi:type="dcterms:W3CDTF">2025-12-29T22:25:44Z</dcterms:modified>
</cp:coreProperties>
</file>