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Usuario\Desktop\INFOTEP 2024\SEXTO MES\"/>
    </mc:Choice>
  </mc:AlternateContent>
  <bookViews>
    <workbookView xWindow="-120" yWindow="-120" windowWidth="20730" windowHeight="11160" tabRatio="848" firstSheet="1" activeTab="1"/>
  </bookViews>
  <sheets>
    <sheet name="CONTEXTO" sheetId="26" r:id="rId1"/>
    <sheet name="MATRIZ RIESGOS CORRUPCIÓN" sheetId="13" r:id="rId2"/>
    <sheet name="Mapa Inherente RC" sheetId="18" r:id="rId3"/>
    <sheet name="Mapa Residual RC" sheetId="19" r:id="rId4"/>
    <sheet name="Valoración Probabilidad" sheetId="21" r:id="rId5"/>
    <sheet name="Solidez de los controles" sheetId="22" r:id="rId6"/>
    <sheet name="Criterios" sheetId="16" r:id="rId7"/>
  </sheets>
  <definedNames>
    <definedName name="_xlnm._FilterDatabase" localSheetId="0" hidden="1">CONTEXTO!#REF!</definedName>
    <definedName name="_xlnm._FilterDatabase" localSheetId="1" hidden="1">'MATRIZ RIESGOS CORRUPCIÓN'!$C$5:$BV$23</definedName>
    <definedName name="_xlnm.Print_Area" localSheetId="0">CONTEXTO!$B$1:$H$30</definedName>
    <definedName name="_xlnm.Print_Area" localSheetId="1">'MATRIZ RIESGOS CORRUPCIÓN'!$B$1:$BV$14</definedName>
  </definedNames>
  <calcPr calcId="162913"/>
</workbook>
</file>

<file path=xl/calcChain.xml><?xml version="1.0" encoding="utf-8"?>
<calcChain xmlns="http://schemas.openxmlformats.org/spreadsheetml/2006/main">
  <c r="BH20" i="13" l="1"/>
  <c r="AV20" i="13"/>
  <c r="AL19" i="13"/>
  <c r="AL20" i="13"/>
  <c r="AI20" i="13"/>
  <c r="BH17" i="13" l="1"/>
  <c r="AV17" i="13"/>
  <c r="AL17" i="13"/>
  <c r="BH19" i="13"/>
  <c r="AV19" i="13"/>
  <c r="AI19" i="13"/>
  <c r="BH18" i="13"/>
  <c r="AV18" i="13"/>
  <c r="AL18" i="13"/>
  <c r="AI17" i="13"/>
  <c r="AI18" i="13"/>
  <c r="AI16" i="13"/>
  <c r="AI13" i="13" l="1"/>
  <c r="BH22" i="13"/>
  <c r="AV22" i="13"/>
  <c r="AL22" i="13"/>
  <c r="AI21" i="13"/>
  <c r="AI22" i="13"/>
  <c r="AV21" i="13"/>
  <c r="BH21" i="13"/>
  <c r="AL21" i="13"/>
  <c r="AZ9" i="13"/>
  <c r="AZ10" i="13"/>
  <c r="BH16" i="13" l="1"/>
  <c r="AV16" i="13"/>
  <c r="AL16" i="13"/>
  <c r="BH23" i="13"/>
  <c r="AZ23" i="13"/>
  <c r="AV23" i="13"/>
  <c r="AL23" i="13"/>
  <c r="AI23" i="13"/>
  <c r="AJ23" i="13" s="1"/>
  <c r="AI15" i="13"/>
  <c r="AJ15" i="13" s="1"/>
  <c r="BH15" i="13"/>
  <c r="AZ15" i="13"/>
  <c r="AV15" i="13"/>
  <c r="AL15" i="13"/>
  <c r="BH13" i="13"/>
  <c r="AZ13" i="13"/>
  <c r="AZ14" i="13"/>
  <c r="AV13" i="13"/>
  <c r="AL13" i="13"/>
  <c r="BH12" i="13"/>
  <c r="AZ12" i="13"/>
  <c r="AV14" i="13"/>
  <c r="AV12" i="13"/>
  <c r="AL12" i="13"/>
  <c r="AI12" i="13"/>
  <c r="AV11" i="13" l="1"/>
  <c r="AV10" i="13"/>
  <c r="AV9" i="13" l="1"/>
  <c r="BH10" i="13" l="1"/>
  <c r="AL10" i="13"/>
  <c r="AI10" i="13"/>
  <c r="AJ10" i="13" s="1"/>
  <c r="BH14" i="13"/>
  <c r="AL14" i="13"/>
  <c r="AI14" i="13"/>
  <c r="AJ14" i="13" s="1"/>
  <c r="BH9" i="13" l="1"/>
  <c r="AL9" i="13"/>
  <c r="AI9" i="13" l="1"/>
  <c r="AJ9" i="13" s="1"/>
</calcChain>
</file>

<file path=xl/comments1.xml><?xml version="1.0" encoding="utf-8"?>
<comments xmlns="http://schemas.openxmlformats.org/spreadsheetml/2006/main">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I5" authorId="0" shapeId="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J5" authorId="0" shapeId="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text>
        <r>
          <rPr>
            <b/>
            <sz val="9"/>
            <color indexed="81"/>
            <rFont val="Tahoma"/>
            <family val="2"/>
          </rPr>
          <t>William Otalora:</t>
        </r>
        <r>
          <rPr>
            <sz val="9"/>
            <color indexed="81"/>
            <rFont val="Tahoma"/>
            <family val="2"/>
          </rPr>
          <t xml:space="preserve">
Registrar el objetivo del Proceso</t>
        </r>
      </text>
    </comment>
    <comment ref="E6" authorId="0" shapeId="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M6" authorId="1" shapeId="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M7" authorId="0" shapeId="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N7" authorId="0" shapeId="0">
      <text>
        <r>
          <rPr>
            <b/>
            <sz val="9"/>
            <color indexed="81"/>
            <rFont val="Tahoma"/>
            <family val="2"/>
          </rPr>
          <t>William Cabanzo:</t>
        </r>
        <r>
          <rPr>
            <sz val="9"/>
            <color indexed="81"/>
            <rFont val="Tahoma"/>
            <family val="2"/>
          </rPr>
          <t xml:space="preserve">
Seleccionar
</t>
        </r>
      </text>
    </comment>
    <comment ref="AV7"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W7"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AX7"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AY7"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AZ7" authorId="0" shapeId="0">
      <text>
        <r>
          <rPr>
            <b/>
            <sz val="9"/>
            <color indexed="81"/>
            <rFont val="Tahoma"/>
            <family val="2"/>
          </rPr>
          <t>William Hernan Otalora Cabanzo:</t>
        </r>
        <r>
          <rPr>
            <sz val="9"/>
            <color indexed="81"/>
            <rFont val="Tahoma"/>
            <family val="2"/>
          </rPr>
          <t xml:space="preserve">
Dato automático.
Calcula el promedio para los controles</t>
        </r>
      </text>
    </comment>
    <comment ref="BA7" authorId="0" shapeId="0">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B7" authorId="0" shapeId="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N8" authorId="0" shapeId="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O8" authorId="0" shapeId="0">
      <text>
        <r>
          <rPr>
            <b/>
            <sz val="9"/>
            <color indexed="81"/>
            <rFont val="Tahoma"/>
            <family val="2"/>
          </rPr>
          <t>William Hernan Otalora Cabanzo:</t>
        </r>
        <r>
          <rPr>
            <sz val="9"/>
            <color indexed="81"/>
            <rFont val="Tahoma"/>
            <family val="2"/>
          </rPr>
          <t xml:space="preserve">
Seleccione  el número de acuerdo al número de la probabilidad</t>
        </r>
      </text>
    </comment>
    <comment ref="P8" authorId="0" shapeId="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J8" authorId="0" shapeId="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K8" authorId="0" shapeId="0">
      <text>
        <r>
          <rPr>
            <b/>
            <sz val="9"/>
            <color indexed="81"/>
            <rFont val="Tahoma"/>
            <family val="2"/>
          </rPr>
          <t>William Hernan Otalora Cabanzo:</t>
        </r>
        <r>
          <rPr>
            <sz val="9"/>
            <color indexed="81"/>
            <rFont val="Tahoma"/>
            <family val="2"/>
          </rPr>
          <t xml:space="preserve">
Seleccione de acuerdo al número del impacto</t>
        </r>
      </text>
    </comment>
    <comment ref="AL8" authorId="0" shapeId="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O8" authorId="0" shapeId="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D8" authorId="0" shapeId="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E8" authorId="0" shapeId="0">
      <text>
        <r>
          <rPr>
            <b/>
            <sz val="9"/>
            <color indexed="81"/>
            <rFont val="Tahoma"/>
            <family val="2"/>
          </rPr>
          <t>William Hernan Otalora Cabanzo:</t>
        </r>
        <r>
          <rPr>
            <sz val="9"/>
            <color indexed="81"/>
            <rFont val="Tahoma"/>
            <family val="2"/>
          </rPr>
          <t xml:space="preserve">
Seleccionar de acuerdo al número de la probabilidad</t>
        </r>
      </text>
    </comment>
    <comment ref="BF8" authorId="0" shapeId="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G8" authorId="0" shapeId="0">
      <text>
        <r>
          <rPr>
            <b/>
            <sz val="9"/>
            <color indexed="81"/>
            <rFont val="Tahoma"/>
            <family val="2"/>
          </rPr>
          <t>William Hernan Otalora Cabanzo:</t>
        </r>
        <r>
          <rPr>
            <sz val="9"/>
            <color indexed="81"/>
            <rFont val="Tahoma"/>
            <family val="2"/>
          </rPr>
          <t xml:space="preserve">
Seleccionar de acuerdo al número del impacto</t>
        </r>
      </text>
    </comment>
    <comment ref="BH8" authorId="0" shapeId="0">
      <text>
        <r>
          <rPr>
            <b/>
            <sz val="9"/>
            <color indexed="81"/>
            <rFont val="Tahoma"/>
            <family val="2"/>
          </rPr>
          <t>William Hernan Otalora Cabanzo:</t>
        </r>
        <r>
          <rPr>
            <sz val="9"/>
            <color indexed="81"/>
            <rFont val="Tahoma"/>
            <family val="2"/>
          </rPr>
          <t xml:space="preserve">
Resultado es automático
</t>
        </r>
      </text>
    </comment>
    <comment ref="BK8" authorId="0" shapeId="0">
      <text>
        <r>
          <rPr>
            <b/>
            <sz val="9"/>
            <color indexed="81"/>
            <rFont val="Tahoma"/>
            <family val="2"/>
          </rPr>
          <t>William Cabanzo:</t>
        </r>
        <r>
          <rPr>
            <sz val="9"/>
            <color indexed="81"/>
            <rFont val="Tahoma"/>
            <family val="2"/>
          </rPr>
          <t xml:space="preserve">
Definir fechas inicial y final de la actividad</t>
        </r>
      </text>
    </comment>
    <comment ref="BM8" authorId="0" shapeId="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Q8" authorId="0" shapeId="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R8" authorId="0" shapeId="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S8" authorId="0" shapeId="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T8" authorId="0" shapeId="0">
      <text>
        <r>
          <rPr>
            <b/>
            <sz val="9"/>
            <color indexed="81"/>
            <rFont val="Tahoma"/>
            <family val="2"/>
          </rPr>
          <t>William Cabanzo:</t>
        </r>
        <r>
          <rPr>
            <sz val="9"/>
            <color indexed="81"/>
            <rFont val="Tahoma"/>
            <family val="2"/>
          </rPr>
          <t xml:space="preserve">
Acción de verificación, monitoreo y revisión
información</t>
        </r>
      </text>
    </comment>
    <comment ref="BU8" authorId="0" shapeId="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V8" authorId="0" shapeId="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sharedStrings.xml><?xml version="1.0" encoding="utf-8"?>
<sst xmlns="http://schemas.openxmlformats.org/spreadsheetml/2006/main" count="862" uniqueCount="540">
  <si>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</si>
  <si>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</si>
  <si>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</si>
  <si>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</si>
  <si>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</si>
  <si>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</si>
  <si>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</si>
  <si>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</si>
  <si>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</si>
  <si>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</si>
  <si>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</si>
  <si>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</si>
  <si>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</si>
  <si>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</si>
  <si>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</si>
  <si>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</si>
  <si>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</si>
  <si>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</si>
  <si>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</si>
  <si>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</si>
  <si>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</si>
  <si>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</si>
  <si>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</si>
  <si>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</si>
  <si>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</si>
  <si>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</si>
  <si>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</si>
  <si>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</si>
  <si>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</si>
  <si>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</si>
  <si>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</si>
  <si>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</si>
  <si>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</si>
  <si>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</si>
  <si>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</si>
  <si>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</si>
  <si>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</si>
  <si>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</si>
  <si>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</si>
  <si>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</si>
  <si>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</si>
  <si>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</si>
  <si>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</si>
  <si>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</si>
  <si>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</si>
  <si>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</si>
  <si>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</si>
  <si>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</si>
  <si>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</si>
  <si>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</si>
  <si>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</si>
  <si>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</si>
  <si>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</si>
  <si>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</si>
  <si>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</si>
  <si>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</si>
  <si>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</si>
  <si>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</si>
  <si>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</si>
  <si>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</si>
  <si>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</si>
  <si>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</si>
  <si>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</si>
  <si>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</si>
  <si>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</si>
  <si>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</si>
  <si>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</si>
  <si>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</si>
  <si>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</si>
  <si>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</si>
  <si>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</si>
  <si>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</si>
  <si>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</si>
  <si>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</si>
  <si>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</si>
  <si>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</si>
  <si>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</si>
  <si>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</si>
  <si>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</si>
  <si>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</si>
  <si>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</si>
  <si>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</si>
  <si>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</si>
  <si>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</si>
  <si>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</si>
  <si>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</si>
  <si>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</si>
  <si>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</si>
  <si>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</si>
  <si>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</si>
  <si>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</si>
  <si>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</si>
  <si>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</si>
  <si>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</si>
  <si>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</si>
  <si>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</si>
  <si>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</si>
  <si>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</si>
  <si>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</si>
  <si>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</si>
  <si>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</si>
  <si>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</si>
  <si>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</si>
  <si>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</si>
  <si>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</si>
  <si>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</si>
  <si>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</si>
  <si>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</si>
  <si>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</si>
  <si>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</si>
  <si>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</si>
  <si>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</si>
  <si>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</si>
  <si>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</si>
  <si>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</si>
  <si>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</si>
  <si>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</si>
  <si>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</si>
  <si>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</si>
  <si>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</si>
  <si>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</si>
  <si>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</si>
  <si>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</si>
  <si>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</si>
  <si>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</si>
  <si>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</si>
  <si>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</si>
  <si>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</si>
  <si>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</si>
  <si>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</si>
  <si>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</si>
  <si>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</si>
  <si>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</si>
  <si>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</si>
  <si>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</si>
  <si>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</si>
  <si>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</si>
  <si>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</si>
  <si>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</si>
  <si>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</si>
  <si>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</si>
  <si>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</si>
  <si>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</si>
  <si>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</si>
  <si>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</si>
  <si>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</si>
  <si>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</si>
  <si>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</si>
  <si>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</si>
  <si>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</si>
  <si>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</si>
  <si>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</si>
  <si>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</si>
  <si>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</si>
  <si>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</si>
  <si>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</si>
  <si>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</si>
  <si>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</si>
  <si>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</si>
  <si>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</si>
  <si>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</si>
  <si>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</si>
  <si>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</si>
  <si>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</si>
  <si>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</si>
  <si>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</si>
  <si>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</si>
  <si>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</si>
  <si>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</si>
  <si>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</si>
  <si>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</si>
  <si>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</si>
  <si>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</si>
  <si>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</si>
  <si>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</si>
  <si>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</si>
  <si>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</si>
  <si>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</si>
  <si>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</si>
  <si>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</si>
  <si>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</si>
  <si>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</si>
  <si>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</si>
  <si>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</si>
  <si>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</si>
  <si>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</si>
  <si>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</si>
  <si>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</si>
  <si>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</si>
  <si>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</si>
  <si>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</si>
  <si>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</si>
  <si>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</si>
  <si>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</si>
  <si>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</si>
  <si>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</si>
  <si>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</si>
  <si>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</si>
  <si>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</si>
  <si>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</si>
  <si>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</si>
  <si>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</si>
  <si>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</si>
  <si>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</si>
  <si>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</si>
  <si>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</si>
  <si>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</si>
  <si>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</si>
  <si>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</si>
  <si>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</si>
  <si>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</si>
  <si>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</si>
  <si>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</si>
  <si>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</si>
  <si>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</si>
  <si>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</si>
  <si>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</si>
  <si>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</si>
  <si>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</si>
  <si>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</si>
  <si>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</si>
  <si>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</si>
  <si>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</si>
  <si>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</si>
  <si>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</si>
  <si>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</si>
  <si>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</si>
  <si>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</si>
  <si>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</si>
  <si>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</si>
  <si>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</si>
  <si>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</si>
  <si>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</si>
  <si>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</si>
  <si>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</si>
  <si>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</si>
  <si>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</si>
  <si>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</si>
  <si>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</si>
  <si>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</si>
  <si>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</si>
  <si>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</si>
  <si>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</si>
  <si>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</si>
  <si>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</si>
  <si>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</si>
  <si>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</si>
  <si>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</si>
  <si>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</si>
  <si>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</si>
  <si>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</si>
  <si>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</si>
  <si>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</si>
  <si>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</si>
  <si>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</si>
  <si>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</si>
  <si>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</si>
  <si>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</si>
  <si>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</si>
  <si>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</si>
  <si>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</si>
  <si>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</si>
  <si>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</si>
  <si>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</si>
  <si>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</si>
  <si>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</si>
  <si>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</si>
  <si>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</si>
  <si>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</si>
  <si>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</si>
  <si>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</si>
  <si>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</si>
  <si>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</si>
  <si>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</si>
  <si>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</si>
  <si>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</si>
  <si>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</si>
  <si>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</si>
  <si>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</si>
  <si>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</si>
  <si>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</si>
  <si>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</si>
  <si>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</si>
  <si>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</si>
  <si>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</si>
  <si>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</si>
  <si>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</si>
  <si>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</si>
  <si>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</si>
  <si>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</si>
  <si>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</si>
  <si>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</si>
  <si>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</si>
  <si>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</si>
  <si>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</si>
  <si>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</si>
  <si>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</si>
  <si>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</si>
  <si>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</si>
  <si>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</si>
  <si>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</si>
  <si>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</si>
  <si>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</si>
  <si>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</si>
  <si>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</si>
  <si>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</si>
  <si>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</si>
  <si>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 xml:space="preserve">Proyectos direccionados no pertinentes a la entidad </t>
  </si>
  <si>
    <t xml:space="preserve">Deficiencia en la gestión
Presupuestos mal implementados
</t>
  </si>
  <si>
    <t>Posibilidad de recibir o solicitar cualquier dádiva o beneficio a nombre propio o de terceros al formular proyectos direccionados que no respondan a ninguna necesidad.</t>
  </si>
  <si>
    <t xml:space="preserve">Academica </t>
  </si>
  <si>
    <t>Sistema informático susceptible de manipulación.</t>
  </si>
  <si>
    <t>Admitir estudiantes que no cumplen con los requisitos establecidos en el procedimiento de Admisiones y Matrícula.</t>
  </si>
  <si>
    <t xml:space="preserve">Actualización de roles y responsabilidades cada vez que se requiera </t>
  </si>
  <si>
    <t>Alta Dirección
planeación</t>
  </si>
  <si>
    <t xml:space="preserve">Capacitación realizada </t>
  </si>
  <si>
    <t xml:space="preserve">Listas de asistencia </t>
  </si>
  <si>
    <t xml:space="preserve">Implementar mecanismsos de actualización de roles y responsabilidades </t>
  </si>
  <si>
    <t>Mecanismos de control</t>
  </si>
  <si>
    <t xml:space="preserve">Software, listas de chequeo, etc </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</si>
  <si>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</si>
  <si>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</si>
  <si>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</si>
  <si>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</si>
  <si>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</si>
  <si>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Talemto humano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</si>
  <si>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</si>
  <si>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</si>
  <si>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</si>
  <si>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</si>
  <si>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 xml:space="preserve">Talento humano </t>
  </si>
  <si>
    <t xml:space="preserve">Prueba de desempeño satisfactoria del cargo ocupado
</t>
  </si>
  <si>
    <t>R4</t>
  </si>
  <si>
    <t xml:space="preserve">Bienestar </t>
  </si>
  <si>
    <t>Posibilidad de recibir dádivas o beneficios a nombre propio o de terceros por favorecer el desarrollo de actividades de bienestar no acordes con la realidad institucional</t>
  </si>
  <si>
    <t xml:space="preserve"> Manipulación de la información de datos laborales de la persona a contratar.</t>
  </si>
  <si>
    <t xml:space="preserve">Realización de actividades no incluidas en el plan de trabajo </t>
  </si>
  <si>
    <t xml:space="preserve">Actividades que no satisfacen las expectativas de la comunidad educativa 
</t>
  </si>
  <si>
    <t xml:space="preserve">Se realizan actividades no contempladas en el plan de trabajo de bienestar </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</si>
  <si>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</si>
  <si>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</si>
  <si>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 xml:space="preserve">El seguimiento a los mantenimientos no se contempla como una actividad rutinaria sólo en caso excepcionales </t>
  </si>
  <si>
    <t>R5</t>
  </si>
  <si>
    <t>Legal administrativa</t>
  </si>
  <si>
    <t>R6</t>
  </si>
  <si>
    <t>Posibilidad de recibir o solicitar cualquier dádiva o beneficio a nombre propio o de terceros para adjudicar y celebrar un contrato.</t>
  </si>
  <si>
    <t>Estudios previos direccionados.</t>
  </si>
  <si>
    <t xml:space="preserve">Sanciones disciplinarias
Mala imagen de la entidad
</t>
  </si>
  <si>
    <t>Comité de contratación activo</t>
  </si>
  <si>
    <t>Area bienestar</t>
  </si>
  <si>
    <t xml:space="preserve">Area de sistemas </t>
  </si>
  <si>
    <t xml:space="preserve">Actas de reunión </t>
  </si>
  <si>
    <t xml:space="preserve">Plan de trabajo </t>
  </si>
  <si>
    <t xml:space="preserve">No de actividades de bienestar realizadas
% de satisfacción del personal en las actividades de bienestar </t>
  </si>
  <si>
    <t>Lista de chequeo elaborada</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</si>
  <si>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</si>
  <si>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</si>
  <si>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</si>
  <si>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</si>
  <si>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</si>
  <si>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Comité evaluativo en funcionamiento</t>
  </si>
  <si>
    <t>Revisión por parte del comité evaluativo</t>
  </si>
  <si>
    <t>Comité evaluativo</t>
  </si>
  <si>
    <t>R8</t>
  </si>
  <si>
    <t>Posibilidad de recibir dádivas o beneficios a nombre propio o de terceros para emitir resultados de las evaluaciones distintos a la realidad.</t>
  </si>
  <si>
    <t>Control interno</t>
  </si>
  <si>
    <t>Ocultar hallazgos yo resultados de las auditorías lo cual impida identificar prácticas irregulares o corruptas.</t>
  </si>
  <si>
    <t xml:space="preserve">Auditorias sin objetividad  y sin independencia </t>
  </si>
  <si>
    <t xml:space="preserve">Proyectos de investigación no pertienentes con la realidad
</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</si>
  <si>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</si>
  <si>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</si>
  <si>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</si>
  <si>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</si>
  <si>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</si>
  <si>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</si>
  <si>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Estensión</t>
  </si>
  <si>
    <t>Internacionalización y biinguismo</t>
  </si>
  <si>
    <t>Servicio al ciudadano</t>
  </si>
  <si>
    <t>Gestion documental</t>
  </si>
  <si>
    <t>SIAC</t>
  </si>
  <si>
    <t xml:space="preserve">Gestión Tecnológica </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</si>
  <si>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</si>
  <si>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Posibilidad de recibir o solicitar cualquier dádiva o beneficio a nombre propio o de terceros para lograr la movilización saliente tanto nacional como internacional</t>
  </si>
  <si>
    <t>Falta de control en el cumplimiento de los requisitos y en el proceso de acceder a la movilidad</t>
  </si>
  <si>
    <t>Se aprueban movilidades sin el lleno de los requisitos</t>
  </si>
  <si>
    <t xml:space="preserve">Sanciones disciplinarias, legales 
Mala imagen de la entidad
</t>
  </si>
  <si>
    <t>Convocar un consejo académico para tratar la situación</t>
  </si>
  <si>
    <t>Profesional Especializado de Extensión y Proyección Social</t>
  </si>
  <si>
    <t>Investigación</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</si>
  <si>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</si>
  <si>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Convocar un comité de internacionalización para tratar la situación</t>
  </si>
  <si>
    <t>Convocatoria formulada
Plan de acción de extensión profesores de planta</t>
  </si>
  <si>
    <t>1 (convocatoria)
1 (cuadro consolidado)</t>
  </si>
  <si>
    <t xml:space="preserve">No de convocatorias
Cuadro consolidado de plan de acción extensión profesores de planta
</t>
  </si>
  <si>
    <t>Los roles y responsablidades estan claramente establecidos y los designa el área de sistemas</t>
  </si>
  <si>
    <t>Coordinador académico</t>
  </si>
  <si>
    <t>No de roles establecidos</t>
  </si>
  <si>
    <t>La lista de chequeo de requisitos se diligencia para cada estudiante desde el área de admisiones</t>
  </si>
  <si>
    <t>Posibilidad de recibir dádivas o beneficios a nombre propio o de terceros por alterar la información de la plataforma acedémica</t>
  </si>
  <si>
    <t xml:space="preserve">La plataforma académica es suceptible de manipulación </t>
  </si>
  <si>
    <t xml:space="preserve">Alteración de calificaciones
Cambio de número de estudiantes inscritos
Modificación de la malla curricular
Cambio en la distribución de los créditos académicos
</t>
  </si>
  <si>
    <t>Lista de chequeo diligenciada</t>
  </si>
  <si>
    <t xml:space="preserve">Depende del número de proyectos investigativos formulados </t>
  </si>
  <si>
    <t>Coordinador de investigación</t>
  </si>
  <si>
    <t>No de proyectos evaluados</t>
  </si>
  <si>
    <t xml:space="preserve">No de proyectos investigativos evaluados
</t>
  </si>
  <si>
    <t>Coordinar  las actividades académicas desarrolladas en la educación superior en INFOTEP, para formar el recurso humano calificado en el Departamento Archipiélago de San Andrés, Providencia, y Santa Catalina, en las áreas de competencia de la Institución.</t>
  </si>
  <si>
    <t>Se elaboran las linea s de trabajo favorenciendo un perifil específico tanto en proyectos sociales como en cursos de educación continua</t>
  </si>
  <si>
    <t>Posibilidad de recibir o solicitar cualquier dádiva o beneficio a nombre propio o de terceros para direccionar los beneficiarios del ejecutor de los proyectos sociales o la  asignación de  cursos de educación continua</t>
  </si>
  <si>
    <t>Poryectos sociales direccionados y cursos de educación continua no pertinentes</t>
  </si>
  <si>
    <t>R9</t>
  </si>
  <si>
    <t xml:space="preserve">Se elaboran convocatorias públicas a la comunidad educativa teniendo en cuenta lo plasmado en los documentos maestros de los programas y en los estudios de mercado contratados </t>
  </si>
  <si>
    <t xml:space="preserve">
Convocatoria relizada
Cuadro consolidado</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</si>
  <si>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</si>
  <si>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Direccionamiento </t>
  </si>
  <si>
    <t>R10</t>
  </si>
  <si>
    <t>R11</t>
  </si>
  <si>
    <t>R12</t>
  </si>
  <si>
    <t>R13</t>
  </si>
  <si>
    <t>R14</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</si>
  <si>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</si>
  <si>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Diseñar, fortalecer y mantener la infraestructura y servicios tecnológicos que soportan la gestión de la entidad, a partir del uso de tecnologías  y de desarrollos tecnológicos que permitan el logro de los objetivos institucionales.</t>
  </si>
  <si>
    <t>Posibilidad de  recibir o solicitar cualquier dádiva o beneficio a nombre propio o de terceros por modificar, filtrar o extraer información clasificada y reservada contenida en los diferentes sistemas de la Entidad.</t>
  </si>
  <si>
    <t xml:space="preserve">No realizar el seguimiento adecuado a los mantenimientos de sistemas de información </t>
  </si>
  <si>
    <t xml:space="preserve">
Pérdida de infotmación 
Acceso a información clasificada y reservada </t>
  </si>
  <si>
    <t xml:space="preserve"> Iniciar la investigación disciplinaria, fiscal o remitir a las instancias correspondientes.</t>
  </si>
  <si>
    <t xml:space="preserve">Restringir el acceso a los sistemas de información
Realizar una validación periódica de los usuarios </t>
  </si>
  <si>
    <t xml:space="preserve">Usuarios validados 
</t>
  </si>
  <si>
    <t xml:space="preserve">Listado de usuarios validados </t>
  </si>
  <si>
    <t xml:space="preserve">No de usuarios validados
</t>
  </si>
  <si>
    <t>Posibilidad de recibir dádivas o beneficios a nombre propio o de terceros para publicar contenidos no autorizados en los diferentes canales de comunicación</t>
  </si>
  <si>
    <t>Contenidos sin revisión antes de su publicación</t>
  </si>
  <si>
    <t xml:space="preserve">Desinformación a los grupos de valor 
Mala imagen de la entidad
</t>
  </si>
  <si>
    <t xml:space="preserve">Sanciones disciplinarias
Mala imagen de la entidad 
</t>
  </si>
  <si>
    <t xml:space="preserve">Líder del area de comunicaciones </t>
  </si>
  <si>
    <t xml:space="preserve">Contenidos publicados </t>
  </si>
  <si>
    <t xml:space="preserve">N° de contenidos publicados </t>
  </si>
  <si>
    <t xml:space="preserve">Diseñar estrategias comunicativas y de mercadeo para mejorar la imagen de la institución </t>
  </si>
  <si>
    <t>Se definen los roles y responsabildades y las validaciones de los usuarios</t>
  </si>
  <si>
    <t>Lista de usuarios validados</t>
  </si>
  <si>
    <t xml:space="preserve">Jefe de planeación </t>
  </si>
  <si>
    <t xml:space="preserve">No de capacitaciones realizadas </t>
  </si>
  <si>
    <t>Dirigir, gestionar y supervisar los recursos necesarios para el cumplimiento de objetivos y metas institucionales, con base en la normatividad vigente y políticas aplicables al sector para la mejora continua.</t>
  </si>
  <si>
    <t xml:space="preserve">Incumplimiento de los requisitos para poder definir una necesidad </t>
  </si>
  <si>
    <t>Posibilidad de pérdida, extravío  o manipulación de documentos, registros de documentos, soportes y demás información de manera intencional para favorecer a terceros.</t>
  </si>
  <si>
    <t xml:space="preserve">No se salvaguardan los documentos físicos y electrónicos y su acceso esta abierto a uso indiscriminado </t>
  </si>
  <si>
    <t xml:space="preserve">Pérdida de la información
No hay memoría archivística en la entidad 
</t>
  </si>
  <si>
    <t xml:space="preserve">Convocar un comité de MIPG para tratar la situación </t>
  </si>
  <si>
    <t xml:space="preserve">Líder del area de gestión documental </t>
  </si>
  <si>
    <t xml:space="preserve">Capacitaciones realizadas </t>
  </si>
  <si>
    <t xml:space="preserve">N° de capacitaciones realizadas </t>
  </si>
  <si>
    <t xml:space="preserve">Planear y ejecutar programas dirigidos a estudiantes y  egresados desde los diferentes componentes del área de bienestar los cuales son: recreación y deporte, arte y cultura, salud, apoyo socioeconómico y permanencia y graduación. </t>
  </si>
  <si>
    <t xml:space="preserve">Falta de control en salvaguardar los documentos físicos y electrónicos 
</t>
  </si>
  <si>
    <t xml:space="preserve">Profesional área de bienestar </t>
  </si>
  <si>
    <t>Administrar, ejecutar y gestionar los recursos necesarios para el cabal desempeño de las políticas, objetivos y metas institucionales, observando los principios de transparencia, eficiencia y eficacia, dando aplicabilidad a la normatividad vigente.</t>
  </si>
  <si>
    <t>Dirigir, incentivar y mantener el talento humano de INFOTEP para cumplir con los objetivos, metas y políticas institucionales, determinando competencias laborales adecuadas (educación, formación, habilidades y experiencia) para la prestación de los servicios.</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</si>
  <si>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</si>
  <si>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 xml:space="preserve">Adelantar la planificación, manejo y organización de la información documental producida y recibida por el INFOTEP, desde su origen hasta su destino final con el objeto de facilitar su utilización y conservación </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</si>
  <si>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</si>
  <si>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 xml:space="preserve">No de capacitaciones realizadas
</t>
  </si>
  <si>
    <t>Los contenidos publicados no cumplen con los estándares de calidad</t>
  </si>
  <si>
    <t>Depende del número de contenidos  publicados</t>
  </si>
  <si>
    <t xml:space="preserve">Posibilidad de recibir dádivas o beneficios a nombre propio o de terceros para favorecer el proceso de inscripción, modificación o renovación de los registros calificados </t>
  </si>
  <si>
    <t>Condiciones de calidad que no cumplen con lo estipulado por el MEN</t>
  </si>
  <si>
    <t xml:space="preserve">Las condiciones de calidad de la entidad no garantizan la inscripción, modificación o renovación de los registos calificados </t>
  </si>
  <si>
    <t xml:space="preserve">Mala imagen de la entidad
Detrimento patrimonial
Pérdida de estudiantes
Falta de credibilidad en el sector </t>
  </si>
  <si>
    <t xml:space="preserve">Convocar Consejo directivo para la toma de decisiones </t>
  </si>
  <si>
    <t xml:space="preserve">Líder SIAC
Alta Dirección </t>
  </si>
  <si>
    <t xml:space="preserve">Seguimientos realizados </t>
  </si>
  <si>
    <t xml:space="preserve">No de segumientos realizados </t>
  </si>
  <si>
    <t>Posibilidad de recibir o solicitar cualquier dádiva o beneficio a nombre propio o de terceros con el fin de adelantar un trámite o servicio</t>
  </si>
  <si>
    <t xml:space="preserve">Presiones indebidas
Desconocimiento y/o experiencia por parte del personal que presta el servicio </t>
  </si>
  <si>
    <t xml:space="preserve">Pérdida de credibilidad
sanciones   
Insatisfacción de los grupos de valor </t>
  </si>
  <si>
    <t xml:space="preserve">No se gestionan los trámites conforme a los requisitos  establecidos </t>
  </si>
  <si>
    <t xml:space="preserve">Se realizan capacitaciones al personal del área de servicio al ciudadano para conocer los requisitos dentro de cada uno de los trámites o servicios ofrecidos por la entidad </t>
  </si>
  <si>
    <t xml:space="preserve">Convocar una reunión con el grupo de servicio al ciudadano para la toma de decisiones </t>
  </si>
  <si>
    <t xml:space="preserve">Realizar las capacitaciones al personal de forma periódica </t>
  </si>
  <si>
    <t xml:space="preserve">Líder del área de servcio al ciudadano </t>
  </si>
  <si>
    <t xml:space="preserve">Número de capacitaciones realizadas </t>
  </si>
  <si>
    <t xml:space="preserve">El personal del área de atención al ciudadano participó de una capacitación relacionada con la temática </t>
  </si>
  <si>
    <t>Líder área gestión administrativa y financiera</t>
  </si>
  <si>
    <t>Contratos suscritos</t>
  </si>
  <si>
    <t xml:space="preserve">No de contratos suscritos
</t>
  </si>
  <si>
    <t>Gestión administrativa y financiera</t>
  </si>
  <si>
    <t>Implementar lista de chequeo de revisión de requisitos para el cargo</t>
  </si>
  <si>
    <t xml:space="preserve">Líder de talento humano </t>
  </si>
  <si>
    <t>Modificar el plan  en caso de que se presente un cambio sustancial y justificado  en lo programado</t>
  </si>
  <si>
    <t xml:space="preserve">Estatuto de auditoría interna y código de ética del auditor </t>
  </si>
  <si>
    <t xml:space="preserve">Líder de control interno </t>
  </si>
  <si>
    <t xml:space="preserve">No de auditorías realizadas </t>
  </si>
  <si>
    <t>No de  actas</t>
  </si>
  <si>
    <t>Número de actas</t>
  </si>
  <si>
    <t>Jefe de ORI</t>
  </si>
  <si>
    <t>Depende del número de invitaciones</t>
  </si>
  <si>
    <t>Las convocatorias se realizan y se consolidan un cuadro de plan de acción extensión profesores de planta  pero no se cumple el número de horas asignadas por los profesores  de planta, lo cual debe ser atendido por los procesos competentes del seguimiento</t>
  </si>
  <si>
    <t>No de mecanismos implementados
No de eventos vulnerables de ataque cibernetico</t>
  </si>
  <si>
    <t xml:space="preserve">Elaborar el cronograma de trabajo en cada inicio de vigencia y su visto bueno. El Vicerrector académico debe realizar el seguimiento al cronograma de trabajo como segunda linea de defensa </t>
  </si>
  <si>
    <t xml:space="preserve">Cronograma de trabajo en ejecución </t>
  </si>
  <si>
    <t>Cronograma de trabajo elaborado</t>
  </si>
  <si>
    <t xml:space="preserve">N° de capacitaciones realizadas 
N° de auditorías realizadas </t>
  </si>
  <si>
    <t>Capacitaciones realizadas 
Auditorias realizadas</t>
  </si>
  <si>
    <t xml:space="preserve">Revisión por parte del comité de contratación de contratos de procesos en los casos en que aplique
Visto bueno del ordenador del gasto para contratos de prestación de servicios </t>
  </si>
  <si>
    <t xml:space="preserve">Los procesos son revisados por el comité de contratación en los casos en que aplique
Los contratos de prestación de servicios tienen el visto bueno del ordenador del gasto </t>
  </si>
  <si>
    <t>Según aplique</t>
  </si>
  <si>
    <t>Comunicaciones y mercadeo</t>
  </si>
  <si>
    <t>El rol y la responsabilidad de publicar en los canales externos de comunicación de la entidad se tiene designado a una sóla persona</t>
  </si>
  <si>
    <t>FORMATO MATRIZ DE RIESGOS DE CORRUPCIÓN 2024</t>
  </si>
  <si>
    <t xml:space="preserve">Area sistemas </t>
  </si>
  <si>
    <t>Convocar reunion interna para determinar el responsable de la divulgacion no oficial de la informacion</t>
  </si>
  <si>
    <t xml:space="preserve">Los contenidos son revisados por la misma persona que los publica y previamente son solicitados y revisados por los líderes de las áreas </t>
  </si>
  <si>
    <t xml:space="preserve">Canalizar a traves del lider de comunicaciones, la divulgación de la información oficial de la institucion a medios externos  </t>
  </si>
  <si>
    <t>El área de planeación formula los proyectos  con los líderes de procesos y alta dirección alineados con la planeación estratégica de la entidad para que sean presentados ante los organismos competentes</t>
  </si>
  <si>
    <t>Reunión de direccionamiento estratégico para evaluar, ajustar y aprobar los planes y proyectos formulados</t>
  </si>
  <si>
    <t xml:space="preserve">Capacitación en planeación estratégica de planes, programas y proyectos </t>
  </si>
  <si>
    <t>El jefe de planeación ha participado en las asistencias técnicas en formulación deplanes, programas y proyectos de inversión</t>
  </si>
  <si>
    <t>No de convvocatorias
Cuadro consolidado</t>
  </si>
  <si>
    <t xml:space="preserve">Elaborar los lineamientos para abrir la convocatoria
de los proyectos sociales
Realizar las reuniones con los docentes para la identificación de los cursos de extensión </t>
  </si>
  <si>
    <t>Se presenta la solicitud de movilidad ante el consejo directivo o academico dependiendo de la persona a ser movilizada</t>
  </si>
  <si>
    <t>Definir dentro de la reunión con el consejo directivo o academico la autorizacion  la persona a realizar la movilidad saliente o entrante</t>
  </si>
  <si>
    <t>Reunión con los consejos</t>
  </si>
  <si>
    <t>La aprobacion de las movilidades salientes o entrantes quedan plasmadas en las actas de los respectivos consejos</t>
  </si>
  <si>
    <t xml:space="preserve">Capacitaciones periódicas en temas de Gestión Documental a los servidores encargados de administrar los archivos de gestión de la entidad por lo menos una vez al año, con el propósito de garantizar la buena administración y gestión de los archivos.  Ademas, se implementa el procedimiento de prestamo documental para evitar extravio o inadecuada manipulacion de los expedientes. Si se detecta deficiencia en la aplicación de los instrumentos archivísticos en las dependencias, se programaran nuevas visitas de capacitación a los servidores. </t>
  </si>
  <si>
    <t>Las capacitaciones se realizan de acuerdo a un cronograma
las auditorías se realizan a las áreas de la entidad en las cuales su desempeño ha sido deficiente</t>
  </si>
  <si>
    <t xml:space="preserve">Capacitaciones realizadas
</t>
  </si>
  <si>
    <t xml:space="preserve">Las capacitaciones se realizaron de acuerdo al cronograma respectivo y los resultados de las mismas fueron muy satisfactorios debido a que se  realizaron las transferencias documentales por parte de los productores.
Las auditorias no se realizaran por esta vigencia pero se tendran en cuenta para el primer cuatrimestre de la vigencia 2025
</t>
  </si>
  <si>
    <t xml:space="preserve">Consolidar los lineamientos técnicos, evaluar los documentos jurídicos mediante un comité de evaluación con competencias investigativas y de extension
</t>
  </si>
  <si>
    <t xml:space="preserve">Cualquier proyecto es aprobado a través del comité evaluativo con competencias investigativas y de extension de acuerdo al reglamento de investigacion e innovacion (Acuerdo 009 de 2021)  y posterior a ello, se evaluán los proyectos por evaluadores externos ajenos a la institución </t>
  </si>
  <si>
    <t xml:space="preserve">El profesional de bienestar realiza el cronograma de trabajo anual de las actividades con visto bueno del vicerrector académico </t>
  </si>
  <si>
    <t>El cronograma de trabajo se encuentra elaborado y en proceso de implementación  y cada actividad es previamente revisada por el Vicerrector academico para su aprobacion</t>
  </si>
  <si>
    <t>Se tiene definida la segregacion de funciones en cada uno de los sistemas de informacion de la entidad. Copias de seguridad y - Backups.</t>
  </si>
  <si>
    <t>Se realiza el diligenciamiento de la lista de chequeo la cual se encuentra acorde con el manual de funciones para la vinculación de personal  con el visto bueno del Vicerrector administrativo y financieron</t>
  </si>
  <si>
    <t xml:space="preserve">Estatuto de auditoría interna y código de ética del auditor implementado con parámetros técnicos para cada auditoría, donde queden estandarizados todos los formatos de evaluación. Estos formatos deben tener toda  la información  a requerir.
</t>
  </si>
  <si>
    <t>Las evaluaciones se realizan conforme a lo establecido por el estatuto de auditoría y código del auditor y la idoneidad del auditor</t>
  </si>
  <si>
    <t>Realizar un seguimiento en cada etapa del proceso para la inscripción, modificación o renovación de los registros calificados 
ademas, el MEN realiza el proceso de aprobacion o no de las solicitudes de forma objetiva de acuerdo a la normatividad establecida</t>
  </si>
  <si>
    <t xml:space="preserve">El area del SIAC tiene personal designado para  hacer el seguimiento a cada una de las etapas de los registros calificados
El MEN dispone de la plataforma SACES donde se radican las solicitudes de inscripcion, modificacion o renovacion de registros calificados </t>
  </si>
  <si>
    <t>Seguimientos del personal
Seguimiento en SACES</t>
  </si>
  <si>
    <t>Depende del numero de procesos</t>
  </si>
  <si>
    <t xml:space="preserve">Seguimientos del personal
Seguimiento en SACES </t>
  </si>
  <si>
    <t>Se realizan los seguimientos de las etapas que se esten desarrollando por parte del personal del  area del SIAC.  Ademas, se dispone de personal capacitado  para realizar el seguimiento a las solicitudes que se radiquen en  SACES  para lograr respuesta a los requerimientos de completitud de la informacion  por parte del MEN segun sea el caso.</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</si>
  <si>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que lo amerite y por el nominador. De estas acciones se dejará constancia (visto bueno y acta).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</si>
</sst>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0"/>
      <color rgb="FF000000"/>
      <name val="Arial"/>
      <family val="2"/>
    </font>
    <font>
      <b/>
      <sz val="12"/>
      <color rgb="FF000000"/>
      <name val="Arial"/>
      <family val="2"/>
    </font>
    <font>
      <sz val="8"/>
      <color rgb="FF000000"/>
      <name val="Arial"/>
      <family val="2"/>
    </font>
    <font>
      <b/>
      <sz val="10"/>
      <color theme="1"/>
      <name val="Arial"/>
      <family val="2"/>
    </font>
    <font>
      <sz val="11"/>
      <name val="Calibri"/>
      <family val="2"/>
      <scheme val="minor"/>
    </font>
    <font>
      <sz val="10"/>
      <color rgb="FF000000"/>
      <name val="Arial"/>
      <family val="2"/>
    </font>
    <font>
      <sz val="11"/>
      <color rgb="FF000000"/>
      <name val="Calibri"/>
      <family val="2"/>
      <scheme val="minor"/>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8"/>
      <color rgb="FF000000"/>
      <name val="Arial"/>
      <family val="2"/>
    </font>
    <font>
      <sz val="11"/>
      <color rgb="FF000000"/>
      <name val="Arial"/>
      <family val="2"/>
    </font>
    <font>
      <sz val="11"/>
      <name val="Arial"/>
      <family val="2"/>
    </font>
    <font>
      <b/>
      <sz val="10"/>
      <color theme="1"/>
      <name val="Calibri"/>
      <family val="2"/>
      <scheme val="minor"/>
    </font>
    <font>
      <b/>
      <sz val="12"/>
      <color theme="1"/>
      <name val="Calibri"/>
      <family val="2"/>
      <scheme val="minor"/>
    </font>
    <font>
      <b/>
      <sz val="11"/>
      <color theme="1" tint="4.9989318521683403E-2"/>
      <name val="Arial"/>
      <family val="2"/>
    </font>
    <font>
      <b/>
      <sz val="9"/>
      <color rgb="FF000000"/>
      <name val="Arial"/>
      <family val="2"/>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s>
  <fills count="15">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33B8FB"/>
        <bgColor indexed="64"/>
      </patternFill>
    </fill>
    <fill>
      <patternFill patternType="solid">
        <fgColor rgb="FF00B0F0"/>
        <bgColor indexed="64"/>
      </patternFill>
    </fill>
  </fills>
  <borders count="64">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394">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horizontal="center" vertical="center"/>
    </xf>
    <xf numFmtId="0" fontId="8" fillId="3" borderId="0" xfId="0" applyFont="1" applyFill="1" applyAlignment="1">
      <alignment horizontal="left"/>
    </xf>
    <xf numFmtId="0" fontId="0" fillId="0" borderId="0" xfId="0" applyAlignment="1">
      <alignment vertical="center"/>
    </xf>
    <xf numFmtId="0" fontId="8" fillId="3" borderId="0" xfId="0" applyFont="1" applyFill="1" applyAlignment="1">
      <alignment horizontal="left" vertical="center"/>
    </xf>
    <xf numFmtId="14" fontId="8" fillId="3" borderId="0" xfId="0" applyNumberFormat="1" applyFont="1" applyFill="1" applyAlignment="1">
      <alignment horizontal="left" vertical="center"/>
    </xf>
    <xf numFmtId="0" fontId="10" fillId="0" borderId="0" xfId="0" applyFont="1" applyAlignment="1">
      <alignment horizontal="left" vertical="center"/>
    </xf>
    <xf numFmtId="0" fontId="7" fillId="0" borderId="2" xfId="1" applyFont="1" applyBorder="1" applyAlignment="1">
      <alignment horizontal="left" vertical="center" wrapText="1"/>
    </xf>
    <xf numFmtId="0" fontId="0" fillId="0" borderId="2" xfId="0" applyBorder="1"/>
    <xf numFmtId="0" fontId="0" fillId="0" borderId="0" xfId="0" applyAlignment="1">
      <alignment horizontal="left" vertical="top"/>
    </xf>
    <xf numFmtId="0" fontId="1" fillId="0" borderId="5" xfId="2" applyFont="1" applyBorder="1" applyAlignment="1" applyProtection="1">
      <alignment horizontal="left" vertical="center" wrapText="1"/>
      <protection hidden="1"/>
    </xf>
    <xf numFmtId="0" fontId="0" fillId="0" borderId="5" xfId="0" applyBorder="1" applyAlignment="1">
      <alignment horizontal="center" vertical="center"/>
    </xf>
    <xf numFmtId="0" fontId="24" fillId="6" borderId="5" xfId="0" applyFont="1" applyFill="1" applyBorder="1" applyAlignment="1">
      <alignment horizontal="center"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0" fillId="0" borderId="18" xfId="0" applyBorder="1" applyAlignment="1">
      <alignment horizontal="center" vertical="center"/>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14" fontId="1" fillId="0" borderId="7" xfId="2" applyNumberFormat="1" applyFont="1" applyBorder="1" applyAlignment="1" applyProtection="1">
      <alignment horizontal="center" vertical="center" wrapText="1"/>
      <protection hidden="1"/>
    </xf>
    <xf numFmtId="0" fontId="24" fillId="6" borderId="18"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3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3" xfId="0" applyFont="1" applyFill="1" applyBorder="1" applyAlignment="1">
      <alignment horizontal="center" vertical="center" readingOrder="1"/>
    </xf>
    <xf numFmtId="0" fontId="31" fillId="0" borderId="14" xfId="0" applyFont="1" applyBorder="1" applyAlignment="1">
      <alignment horizontal="center" vertical="center" wrapText="1"/>
    </xf>
    <xf numFmtId="0" fontId="3" fillId="3" borderId="17" xfId="0" applyFont="1" applyFill="1" applyBorder="1" applyAlignment="1">
      <alignment horizontal="center" vertical="center" readingOrder="1"/>
    </xf>
    <xf numFmtId="49" fontId="32" fillId="3" borderId="18" xfId="0" applyNumberFormat="1" applyFont="1" applyFill="1" applyBorder="1" applyAlignment="1">
      <alignment horizontal="center" vertical="center" wrapText="1"/>
    </xf>
    <xf numFmtId="0" fontId="31" fillId="0" borderId="19" xfId="0" applyFont="1" applyBorder="1" applyAlignment="1">
      <alignment horizontal="center" vertical="center" wrapText="1"/>
    </xf>
    <xf numFmtId="0" fontId="3" fillId="3" borderId="32" xfId="0" applyFont="1" applyFill="1" applyBorder="1" applyAlignment="1">
      <alignment horizontal="center" vertical="center" readingOrder="1"/>
    </xf>
    <xf numFmtId="0" fontId="32" fillId="3" borderId="5" xfId="0" applyFont="1" applyFill="1" applyBorder="1" applyAlignment="1">
      <alignment horizontal="center" vertical="center" wrapText="1"/>
    </xf>
    <xf numFmtId="0" fontId="31" fillId="0" borderId="34" xfId="0" applyFont="1" applyBorder="1" applyAlignment="1">
      <alignment horizontal="center" vertical="center" wrapTex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29"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8" xfId="0" applyFont="1" applyBorder="1" applyAlignment="1">
      <alignment vertical="center" wrapText="1"/>
    </xf>
    <xf numFmtId="0" fontId="31" fillId="0" borderId="39" xfId="0" applyFont="1" applyBorder="1" applyAlignment="1">
      <alignment vertical="center" wrapText="1"/>
    </xf>
    <xf numFmtId="0" fontId="31" fillId="0" borderId="46" xfId="0" applyFont="1" applyBorder="1" applyAlignment="1">
      <alignment vertical="center" wrapText="1"/>
    </xf>
    <xf numFmtId="0" fontId="26" fillId="0" borderId="50"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5" xfId="0" applyFont="1" applyBorder="1" applyAlignment="1">
      <alignment horizontal="center" vertical="center" wrapText="1"/>
    </xf>
    <xf numFmtId="0" fontId="26" fillId="0" borderId="26" xfId="0" applyFont="1" applyBorder="1" applyAlignment="1">
      <alignment horizontal="center" vertical="center" wrapText="1"/>
    </xf>
    <xf numFmtId="0" fontId="30" fillId="6" borderId="0" xfId="0" applyFont="1" applyFill="1" applyAlignment="1">
      <alignment vertical="center" wrapText="1"/>
    </xf>
    <xf numFmtId="0" fontId="10" fillId="0" borderId="0" xfId="0" applyFont="1" applyAlignment="1">
      <alignment horizontal="left"/>
    </xf>
    <xf numFmtId="0" fontId="18" fillId="0" borderId="0" xfId="0" applyFont="1" applyAlignment="1">
      <alignment wrapText="1"/>
    </xf>
    <xf numFmtId="0" fontId="26" fillId="0" borderId="0" xfId="0" applyFont="1" applyAlignment="1">
      <alignment horizontal="center" wrapText="1"/>
    </xf>
    <xf numFmtId="0" fontId="26" fillId="11" borderId="27" xfId="0" applyFont="1" applyFill="1" applyBorder="1" applyAlignment="1">
      <alignment horizontal="center" vertical="center" wrapText="1"/>
    </xf>
    <xf numFmtId="0" fontId="26" fillId="11" borderId="28" xfId="0" applyFont="1" applyFill="1" applyBorder="1" applyAlignment="1">
      <alignment horizontal="center" vertical="center" wrapText="1"/>
    </xf>
    <xf numFmtId="0" fontId="26" fillId="11" borderId="29" xfId="0" applyFont="1" applyFill="1" applyBorder="1" applyAlignment="1">
      <alignment horizontal="center" vertical="center" wrapText="1"/>
    </xf>
    <xf numFmtId="0" fontId="31" fillId="0" borderId="32" xfId="0" applyFont="1" applyBorder="1" applyAlignment="1">
      <alignment horizontal="center" vertical="center" wrapText="1"/>
    </xf>
    <xf numFmtId="0" fontId="27" fillId="0" borderId="0" xfId="0" applyFont="1" applyAlignment="1">
      <alignment horizontal="center" vertical="center" wrapText="1"/>
    </xf>
    <xf numFmtId="0" fontId="31" fillId="0" borderId="13"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0" xfId="0" applyFont="1" applyAlignment="1">
      <alignment horizontal="center" vertical="center" wrapText="1"/>
    </xf>
    <xf numFmtId="0" fontId="0" fillId="8" borderId="0" xfId="0" applyFill="1" applyAlignment="1">
      <alignment vertical="top" wrapText="1"/>
    </xf>
    <xf numFmtId="14" fontId="11" fillId="6" borderId="4"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21" xfId="0" applyFont="1" applyFill="1" applyBorder="1" applyAlignment="1">
      <alignment horizontal="center" vertical="center" wrapText="1"/>
    </xf>
    <xf numFmtId="14" fontId="11" fillId="6" borderId="20" xfId="0" applyNumberFormat="1" applyFont="1" applyFill="1" applyBorder="1" applyAlignment="1">
      <alignment horizontal="center" vertical="center" wrapText="1"/>
    </xf>
    <xf numFmtId="14" fontId="1" fillId="0" borderId="13" xfId="2" applyNumberFormat="1" applyFont="1" applyBorder="1" applyAlignment="1" applyProtection="1">
      <alignment horizontal="center" vertical="center" wrapText="1"/>
      <protection hidden="1"/>
    </xf>
    <xf numFmtId="14" fontId="1" fillId="0" borderId="13" xfId="2" applyNumberFormat="1" applyFont="1" applyBorder="1" applyAlignment="1" applyProtection="1">
      <alignment vertical="center" wrapText="1"/>
      <protection hidden="1"/>
    </xf>
    <xf numFmtId="14" fontId="1" fillId="0" borderId="17" xfId="2" applyNumberFormat="1" applyFont="1" applyBorder="1" applyAlignment="1" applyProtection="1">
      <alignment horizontal="center" vertical="center" wrapText="1"/>
      <protection hidden="1"/>
    </xf>
    <xf numFmtId="0" fontId="33" fillId="7"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7" fillId="0" borderId="34" xfId="1"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center" wrapText="1"/>
    </xf>
    <xf numFmtId="0" fontId="24" fillId="6" borderId="2" xfId="0" applyFont="1" applyFill="1" applyBorder="1" applyAlignment="1">
      <alignment horizontal="center" vertical="center" wrapText="1"/>
    </xf>
    <xf numFmtId="0" fontId="30" fillId="11" borderId="24" xfId="0" applyFont="1" applyFill="1" applyBorder="1" applyAlignment="1">
      <alignment vertical="center" wrapText="1"/>
    </xf>
    <xf numFmtId="0" fontId="30" fillId="11" borderId="50" xfId="0" applyFont="1" applyFill="1" applyBorder="1" applyAlignment="1">
      <alignment vertical="center" wrapText="1"/>
    </xf>
    <xf numFmtId="0" fontId="34" fillId="0" borderId="43" xfId="0" applyFont="1" applyBorder="1" applyAlignment="1">
      <alignment horizontal="justify" vertical="center" wrapText="1"/>
    </xf>
    <xf numFmtId="0" fontId="34" fillId="0" borderId="53" xfId="0" applyFont="1" applyBorder="1" applyAlignment="1">
      <alignment horizontal="justify" vertical="center" wrapText="1"/>
    </xf>
    <xf numFmtId="0" fontId="34" fillId="0" borderId="53" xfId="0" applyFont="1" applyBorder="1" applyAlignment="1">
      <alignment horizontal="center" vertical="center" wrapText="1"/>
    </xf>
    <xf numFmtId="0" fontId="34" fillId="0" borderId="44" xfId="0" applyFont="1" applyBorder="1" applyAlignment="1">
      <alignment horizontal="justify" vertical="center" wrapText="1"/>
    </xf>
    <xf numFmtId="0" fontId="0" fillId="0" borderId="2" xfId="0" applyBorder="1" applyAlignment="1">
      <alignment vertical="center"/>
    </xf>
    <xf numFmtId="14" fontId="1" fillId="0" borderId="14" xfId="2" applyNumberFormat="1" applyFont="1" applyBorder="1" applyAlignment="1" applyProtection="1">
      <alignment horizontal="center" vertical="center" wrapText="1"/>
      <protection hidden="1"/>
    </xf>
    <xf numFmtId="0" fontId="8" fillId="0" borderId="14" xfId="0" applyFont="1" applyBorder="1" applyAlignment="1">
      <alignment horizontal="left" vertical="center" wrapText="1"/>
    </xf>
    <xf numFmtId="0" fontId="8" fillId="0" borderId="19" xfId="0" applyFont="1" applyBorder="1" applyAlignment="1">
      <alignment horizontal="left" vertical="center" wrapText="1"/>
    </xf>
    <xf numFmtId="14" fontId="1" fillId="0" borderId="34" xfId="2" applyNumberFormat="1" applyFont="1" applyBorder="1" applyAlignment="1" applyProtection="1">
      <alignment horizontal="center" vertical="center" wrapText="1"/>
      <protection hidden="1"/>
    </xf>
    <xf numFmtId="0" fontId="14" fillId="3" borderId="28" xfId="0" applyFont="1" applyFill="1" applyBorder="1" applyAlignment="1">
      <alignment horizontal="center" vertical="center"/>
    </xf>
    <xf numFmtId="0" fontId="14" fillId="3" borderId="29" xfId="0" applyFont="1" applyFill="1" applyBorder="1" applyAlignment="1">
      <alignment horizontal="center" vertical="center"/>
    </xf>
    <xf numFmtId="0" fontId="7" fillId="0" borderId="54" xfId="1" applyFont="1" applyBorder="1" applyAlignment="1">
      <alignment vertical="center" wrapText="1"/>
    </xf>
    <xf numFmtId="14" fontId="1" fillId="0" borderId="56" xfId="2" applyNumberFormat="1" applyFont="1" applyBorder="1" applyAlignment="1" applyProtection="1">
      <alignment vertical="center" wrapText="1"/>
      <protection hidden="1"/>
    </xf>
    <xf numFmtId="0" fontId="8" fillId="0" borderId="34" xfId="0" applyFont="1" applyBorder="1" applyAlignment="1">
      <alignment horizontal="left" vertical="center" wrapText="1"/>
    </xf>
    <xf numFmtId="0" fontId="8" fillId="0" borderId="56" xfId="0" applyFont="1" applyBorder="1" applyAlignment="1">
      <alignment horizontal="left" vertical="center" wrapText="1"/>
    </xf>
    <xf numFmtId="0" fontId="14" fillId="3" borderId="27" xfId="0" applyFont="1" applyFill="1" applyBorder="1" applyAlignment="1">
      <alignment vertical="center" wrapText="1"/>
    </xf>
    <xf numFmtId="0" fontId="8" fillId="3" borderId="32" xfId="0" applyFont="1" applyFill="1" applyBorder="1" applyAlignment="1">
      <alignment vertical="center" wrapText="1"/>
    </xf>
    <xf numFmtId="0" fontId="8" fillId="3" borderId="13" xfId="0" applyFont="1" applyFill="1" applyBorder="1" applyAlignment="1">
      <alignment vertical="center" wrapText="1"/>
    </xf>
    <xf numFmtId="0" fontId="8" fillId="3" borderId="55" xfId="0" applyFont="1" applyFill="1" applyBorder="1" applyAlignment="1">
      <alignment vertical="center" wrapText="1"/>
    </xf>
    <xf numFmtId="0" fontId="8" fillId="6" borderId="32" xfId="0" applyFont="1" applyFill="1" applyBorder="1" applyAlignment="1">
      <alignment vertical="center" wrapText="1"/>
    </xf>
    <xf numFmtId="0" fontId="8" fillId="6" borderId="5" xfId="0" applyFont="1" applyFill="1" applyBorder="1" applyAlignment="1">
      <alignment vertical="center" wrapText="1"/>
    </xf>
    <xf numFmtId="0" fontId="8" fillId="6" borderId="13" xfId="0" applyFont="1" applyFill="1" applyBorder="1" applyAlignment="1">
      <alignment vertical="center" wrapText="1"/>
    </xf>
    <xf numFmtId="0" fontId="8" fillId="6" borderId="2" xfId="0" applyFont="1" applyFill="1" applyBorder="1" applyAlignment="1">
      <alignment vertical="center" wrapText="1"/>
    </xf>
    <xf numFmtId="0" fontId="8" fillId="6" borderId="55" xfId="0" applyFont="1" applyFill="1" applyBorder="1" applyAlignment="1">
      <alignment vertical="center" wrapText="1"/>
    </xf>
    <xf numFmtId="0" fontId="8" fillId="6" borderId="54" xfId="0" applyFont="1" applyFill="1" applyBorder="1" applyAlignment="1">
      <alignment vertical="center" wrapText="1"/>
    </xf>
    <xf numFmtId="0" fontId="14" fillId="6" borderId="27" xfId="0" applyFont="1" applyFill="1" applyBorder="1" applyAlignment="1">
      <alignment vertical="center" wrapText="1"/>
    </xf>
    <xf numFmtId="0" fontId="8" fillId="6" borderId="17" xfId="0" applyFont="1" applyFill="1" applyBorder="1" applyAlignment="1">
      <alignment vertical="center" wrapText="1"/>
    </xf>
    <xf numFmtId="0" fontId="8" fillId="6" borderId="18" xfId="0" applyFont="1" applyFill="1" applyBorder="1" applyAlignment="1">
      <alignment vertical="center" wrapText="1"/>
    </xf>
    <xf numFmtId="0" fontId="14" fillId="3" borderId="27" xfId="0" applyFont="1" applyFill="1" applyBorder="1" applyAlignment="1">
      <alignment horizontal="center" vertical="center"/>
    </xf>
    <xf numFmtId="0" fontId="0" fillId="0" borderId="32" xfId="0" applyBorder="1" applyAlignment="1">
      <alignment vertical="center"/>
    </xf>
    <xf numFmtId="0" fontId="0" fillId="0" borderId="13" xfId="0" applyBorder="1" applyAlignment="1">
      <alignment vertical="center"/>
    </xf>
    <xf numFmtId="0" fontId="8" fillId="3" borderId="0" xfId="0" applyFont="1" applyFill="1" applyAlignment="1">
      <alignment vertical="center" wrapText="1"/>
    </xf>
    <xf numFmtId="0" fontId="14" fillId="3" borderId="57" xfId="0" applyFont="1" applyFill="1" applyBorder="1" applyAlignment="1">
      <alignment horizontal="center" vertical="center"/>
    </xf>
    <xf numFmtId="0" fontId="8" fillId="0" borderId="3" xfId="0" applyFont="1" applyBorder="1" applyAlignment="1">
      <alignment horizontal="left" vertical="center" wrapText="1"/>
    </xf>
    <xf numFmtId="0" fontId="8" fillId="0" borderId="16"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4" fillId="3" borderId="0" xfId="0" applyFont="1" applyFill="1" applyAlignment="1">
      <alignment vertical="center" wrapText="1"/>
    </xf>
    <xf numFmtId="0" fontId="18" fillId="0" borderId="22" xfId="0" applyFont="1" applyBorder="1" applyAlignment="1">
      <alignment horizontal="left" vertical="center" wrapText="1"/>
    </xf>
    <xf numFmtId="0" fontId="18" fillId="0" borderId="3" xfId="0" applyFont="1" applyBorder="1" applyAlignment="1">
      <alignment horizontal="left" vertical="center" wrapText="1"/>
    </xf>
    <xf numFmtId="0" fontId="18" fillId="0" borderId="3" xfId="0" applyFont="1" applyBorder="1" applyAlignment="1">
      <alignment vertical="center" wrapText="1"/>
    </xf>
    <xf numFmtId="0" fontId="8" fillId="0" borderId="3" xfId="0" applyFont="1" applyBorder="1" applyAlignment="1">
      <alignment vertical="center" wrapText="1"/>
    </xf>
    <xf numFmtId="0" fontId="0" fillId="0" borderId="12" xfId="0" applyBorder="1" applyAlignment="1">
      <alignment vertical="center"/>
    </xf>
    <xf numFmtId="0" fontId="0" fillId="0" borderId="15" xfId="0" applyBorder="1" applyAlignment="1">
      <alignment vertical="center"/>
    </xf>
    <xf numFmtId="0" fontId="0" fillId="0" borderId="49" xfId="0" applyBorder="1" applyAlignment="1">
      <alignment vertical="center"/>
    </xf>
    <xf numFmtId="0" fontId="3" fillId="0" borderId="50" xfId="0" applyFont="1" applyBorder="1" applyAlignment="1">
      <alignment horizontal="center" vertical="center"/>
    </xf>
    <xf numFmtId="0" fontId="3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16" fillId="0" borderId="4" xfId="0" applyFont="1" applyBorder="1" applyAlignment="1">
      <alignment horizontal="center" vertical="center"/>
    </xf>
    <xf numFmtId="0" fontId="16" fillId="0" borderId="40" xfId="0" applyFont="1" applyBorder="1" applyAlignment="1">
      <alignment horizontal="center" vertical="center"/>
    </xf>
    <xf numFmtId="0" fontId="17" fillId="0" borderId="4" xfId="0" applyFont="1" applyBorder="1" applyAlignment="1">
      <alignment horizontal="center" vertical="center"/>
    </xf>
    <xf numFmtId="0" fontId="0" fillId="0" borderId="4" xfId="0" applyBorder="1" applyAlignment="1">
      <alignment horizontal="center" vertical="center"/>
    </xf>
    <xf numFmtId="0" fontId="0" fillId="0" borderId="40" xfId="0" applyBorder="1" applyAlignment="1">
      <alignment horizontal="center" vertical="center"/>
    </xf>
    <xf numFmtId="0" fontId="8" fillId="6" borderId="4" xfId="0" applyFont="1" applyFill="1" applyBorder="1" applyAlignment="1">
      <alignment horizontal="left" vertical="top" wrapText="1"/>
    </xf>
    <xf numFmtId="0" fontId="0" fillId="0" borderId="21" xfId="0" applyBorder="1" applyAlignment="1">
      <alignment horizontal="left" vertical="top" wrapText="1"/>
    </xf>
    <xf numFmtId="0" fontId="0" fillId="0" borderId="42" xfId="0" applyBorder="1" applyAlignment="1">
      <alignment horizontal="left" vertical="top" wrapText="1"/>
    </xf>
    <xf numFmtId="0" fontId="8" fillId="3" borderId="4"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0" xfId="0" applyFont="1" applyFill="1" applyBorder="1" applyAlignment="1">
      <alignment horizontal="center" vertical="top" wrapText="1"/>
    </xf>
    <xf numFmtId="0" fontId="15" fillId="0" borderId="20" xfId="2" applyFont="1" applyBorder="1" applyAlignment="1" applyProtection="1">
      <alignment horizontal="center" vertical="center" wrapText="1"/>
      <protection hidden="1"/>
    </xf>
    <xf numFmtId="0" fontId="15" fillId="0" borderId="41" xfId="2" applyFont="1" applyBorder="1" applyAlignment="1" applyProtection="1">
      <alignment horizontal="center" vertical="center" wrapText="1"/>
      <protection hidden="1"/>
    </xf>
    <xf numFmtId="0" fontId="15" fillId="0" borderId="4" xfId="2" applyFont="1" applyBorder="1" applyAlignment="1" applyProtection="1">
      <alignment horizontal="center" vertical="center" wrapText="1"/>
      <protection hidden="1"/>
    </xf>
    <xf numFmtId="0" fontId="15" fillId="0" borderId="40" xfId="2" applyFont="1" applyBorder="1" applyAlignment="1" applyProtection="1">
      <alignment horizontal="center" vertical="center" wrapText="1"/>
      <protection hidden="1"/>
    </xf>
    <xf numFmtId="0" fontId="15" fillId="0" borderId="43" xfId="1" applyFont="1" applyBorder="1" applyAlignment="1">
      <alignment horizontal="center" vertical="center" wrapText="1"/>
    </xf>
    <xf numFmtId="0" fontId="15" fillId="0" borderId="44" xfId="1" applyFont="1" applyBorder="1" applyAlignment="1">
      <alignment horizontal="center" vertical="center" wrapText="1"/>
    </xf>
    <xf numFmtId="0" fontId="14" fillId="6" borderId="4" xfId="0" applyFont="1" applyFill="1" applyBorder="1" applyAlignment="1">
      <alignment horizontal="center" vertical="center"/>
    </xf>
    <xf numFmtId="0" fontId="14" fillId="6" borderId="40" xfId="0" applyFont="1" applyFill="1" applyBorder="1" applyAlignment="1">
      <alignment horizontal="center" vertical="center"/>
    </xf>
    <xf numFmtId="0" fontId="24" fillId="6" borderId="4" xfId="0" applyFont="1" applyFill="1" applyBorder="1" applyAlignment="1">
      <alignment horizontal="center" vertical="center" wrapText="1"/>
    </xf>
    <xf numFmtId="0" fontId="24" fillId="6" borderId="40" xfId="0" applyFont="1" applyFill="1" applyBorder="1" applyAlignment="1">
      <alignment horizontal="center" vertical="center" wrapText="1"/>
    </xf>
    <xf numFmtId="0" fontId="7" fillId="5" borderId="21" xfId="1" applyFont="1" applyFill="1" applyBorder="1" applyAlignment="1">
      <alignment horizontal="center" vertical="center" wrapText="1"/>
    </xf>
    <xf numFmtId="0" fontId="7" fillId="5" borderId="42" xfId="1" applyFont="1" applyFill="1" applyBorder="1" applyAlignment="1">
      <alignment horizontal="center" vertical="center" wrapText="1"/>
    </xf>
    <xf numFmtId="0" fontId="17" fillId="0" borderId="40" xfId="0" applyFont="1" applyBorder="1" applyAlignment="1">
      <alignment horizontal="center" vertical="center"/>
    </xf>
    <xf numFmtId="0" fontId="7" fillId="5" borderId="4" xfId="1" applyFont="1" applyFill="1" applyBorder="1" applyAlignment="1">
      <alignment horizontal="center" vertical="center" wrapText="1"/>
    </xf>
    <xf numFmtId="0" fontId="7" fillId="5" borderId="40" xfId="1"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40" xfId="2" applyFont="1" applyBorder="1" applyAlignment="1" applyProtection="1">
      <alignment horizontal="center" vertical="center" wrapText="1"/>
      <protection hidden="1"/>
    </xf>
    <xf numFmtId="0" fontId="25" fillId="0" borderId="33" xfId="2" applyFont="1" applyBorder="1" applyAlignment="1" applyProtection="1">
      <alignment horizontal="center" vertical="center" wrapText="1"/>
      <protection hidden="1"/>
    </xf>
    <xf numFmtId="0" fontId="25" fillId="0" borderId="52" xfId="2" applyFont="1" applyBorder="1" applyAlignment="1" applyProtection="1">
      <alignment horizontal="center" vertical="center" wrapText="1"/>
      <protection hidden="1"/>
    </xf>
    <xf numFmtId="0" fontId="0" fillId="0" borderId="28" xfId="0" applyBorder="1" applyAlignment="1">
      <alignment horizontal="center" vertical="center"/>
    </xf>
    <xf numFmtId="0" fontId="24" fillId="6" borderId="28" xfId="0" applyFont="1" applyFill="1" applyBorder="1" applyAlignment="1">
      <alignment horizontal="center" vertical="center" wrapText="1"/>
    </xf>
    <xf numFmtId="0" fontId="15" fillId="6" borderId="43" xfId="1" applyFont="1" applyFill="1" applyBorder="1" applyAlignment="1">
      <alignment horizontal="center" vertical="center" wrapText="1"/>
    </xf>
    <xf numFmtId="0" fontId="8" fillId="0" borderId="5" xfId="0" applyFont="1" applyBorder="1" applyAlignment="1">
      <alignment horizontal="center" vertical="center" wrapText="1"/>
    </xf>
    <xf numFmtId="0" fontId="36" fillId="6" borderId="0" xfId="0" applyFont="1" applyFill="1" applyAlignment="1">
      <alignment horizontal="justify" vertical="center" wrapText="1"/>
    </xf>
    <xf numFmtId="0" fontId="8" fillId="3" borderId="28" xfId="0" applyFont="1" applyFill="1" applyBorder="1" applyAlignment="1">
      <alignment horizontal="center" vertical="center" wrapText="1"/>
    </xf>
    <xf numFmtId="0" fontId="14" fillId="6" borderId="28" xfId="0" applyFont="1" applyFill="1" applyBorder="1" applyAlignment="1">
      <alignment horizontal="center" vertical="center"/>
    </xf>
    <xf numFmtId="0" fontId="15" fillId="0" borderId="27" xfId="2" applyFont="1" applyBorder="1" applyAlignment="1" applyProtection="1">
      <alignment horizontal="center" vertical="center" wrapText="1"/>
      <protection hidden="1"/>
    </xf>
    <xf numFmtId="0" fontId="15" fillId="0" borderId="28" xfId="2" applyFont="1" applyBorder="1" applyAlignment="1" applyProtection="1">
      <alignment horizontal="center" vertical="center" wrapText="1"/>
      <protection hidden="1"/>
    </xf>
    <xf numFmtId="0" fontId="16" fillId="0" borderId="28" xfId="0" applyFont="1" applyBorder="1" applyAlignment="1">
      <alignment horizontal="center" vertical="center"/>
    </xf>
    <xf numFmtId="0" fontId="17" fillId="0" borderId="28" xfId="0" applyFont="1" applyBorder="1" applyAlignment="1">
      <alignment horizontal="center" vertical="center"/>
    </xf>
    <xf numFmtId="0" fontId="1" fillId="0" borderId="28" xfId="2" applyFont="1" applyBorder="1" applyAlignment="1" applyProtection="1">
      <alignment horizontal="left" vertical="center" wrapText="1"/>
      <protection hidden="1"/>
    </xf>
    <xf numFmtId="0" fontId="25" fillId="0" borderId="28" xfId="2" applyFont="1" applyBorder="1" applyAlignment="1" applyProtection="1">
      <alignment horizontal="center" vertical="center" wrapText="1"/>
      <protection hidden="1"/>
    </xf>
    <xf numFmtId="0" fontId="25" fillId="0" borderId="57" xfId="2" applyFont="1" applyBorder="1" applyAlignment="1" applyProtection="1">
      <alignment horizontal="center" vertical="center" wrapText="1"/>
      <protection hidden="1"/>
    </xf>
    <xf numFmtId="0" fontId="15" fillId="6" borderId="50" xfId="1" applyFont="1" applyFill="1" applyBorder="1" applyAlignment="1">
      <alignment horizontal="center" vertical="center" wrapText="1"/>
    </xf>
    <xf numFmtId="0" fontId="15" fillId="0" borderId="50" xfId="1" applyFont="1" applyBorder="1" applyAlignment="1">
      <alignment horizontal="center" vertical="center" wrapText="1"/>
    </xf>
    <xf numFmtId="0" fontId="8" fillId="0" borderId="28" xfId="0" applyFont="1" applyBorder="1" applyAlignment="1">
      <alignment vertical="center" wrapText="1"/>
    </xf>
    <xf numFmtId="0" fontId="8" fillId="0" borderId="40" xfId="0" applyFont="1" applyBorder="1" applyAlignment="1">
      <alignment horizontal="center" vertical="center" wrapText="1"/>
    </xf>
    <xf numFmtId="0" fontId="7" fillId="0" borderId="42" xfId="1" applyFont="1" applyBorder="1" applyAlignment="1">
      <alignment vertical="center" wrapText="1"/>
    </xf>
    <xf numFmtId="0" fontId="1" fillId="0" borderId="40" xfId="2" applyFont="1" applyBorder="1" applyAlignment="1" applyProtection="1">
      <alignment horizontal="left" vertical="center" wrapText="1"/>
      <protection hidden="1"/>
    </xf>
    <xf numFmtId="0" fontId="8" fillId="0" borderId="40" xfId="0" applyFont="1" applyBorder="1" applyAlignment="1">
      <alignment vertical="center" wrapText="1"/>
    </xf>
    <xf numFmtId="0" fontId="7" fillId="0" borderId="40" xfId="1" applyFont="1" applyBorder="1" applyAlignment="1">
      <alignment vertical="center" wrapText="1"/>
    </xf>
    <xf numFmtId="0" fontId="1" fillId="0" borderId="4" xfId="2" applyFont="1" applyBorder="1" applyAlignment="1" applyProtection="1">
      <alignment horizontal="left" vertical="center" wrapText="1"/>
      <protection hidden="1"/>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8" fillId="6" borderId="40" xfId="0" applyFont="1" applyFill="1" applyBorder="1" applyAlignment="1">
      <alignment horizontal="justify" vertical="top" wrapText="1"/>
    </xf>
    <xf numFmtId="0" fontId="8" fillId="0" borderId="59" xfId="0" applyFont="1" applyBorder="1" applyAlignment="1">
      <alignment vertical="center" wrapText="1"/>
    </xf>
    <xf numFmtId="0" fontId="36" fillId="6" borderId="25" xfId="0" applyFont="1" applyFill="1" applyBorder="1" applyAlignment="1">
      <alignment horizontal="justify" vertical="center" wrapText="1"/>
    </xf>
    <xf numFmtId="0" fontId="8" fillId="0" borderId="28" xfId="0" applyFont="1" applyBorder="1" applyAlignment="1">
      <alignment horizontal="center" vertical="center" wrapText="1"/>
    </xf>
    <xf numFmtId="0" fontId="8" fillId="0" borderId="60" xfId="0" applyFont="1" applyBorder="1" applyAlignment="1">
      <alignment vertical="center" wrapText="1"/>
    </xf>
    <xf numFmtId="0" fontId="11" fillId="6" borderId="56"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3" fillId="6" borderId="54" xfId="0" applyFont="1" applyFill="1" applyBorder="1" applyAlignment="1">
      <alignment horizontal="center" vertical="center" wrapText="1"/>
    </xf>
    <xf numFmtId="0" fontId="11" fillId="6" borderId="55" xfId="0" applyFont="1" applyFill="1" applyBorder="1" applyAlignment="1">
      <alignment horizontal="center" vertical="center" wrapText="1"/>
    </xf>
    <xf numFmtId="14" fontId="1" fillId="0" borderId="59" xfId="2" applyNumberFormat="1" applyFont="1" applyBorder="1" applyAlignment="1" applyProtection="1">
      <alignment horizontal="center" vertical="center" wrapText="1"/>
      <protection hidden="1"/>
    </xf>
    <xf numFmtId="0" fontId="8" fillId="0" borderId="10" xfId="0" applyFont="1" applyBorder="1" applyAlignment="1">
      <alignment horizontal="center" vertical="center" wrapText="1"/>
    </xf>
    <xf numFmtId="0" fontId="7" fillId="0" borderId="34" xfId="1" applyFont="1" applyBorder="1" applyAlignment="1">
      <alignment horizontal="center" vertical="center" wrapText="1"/>
    </xf>
    <xf numFmtId="0" fontId="8" fillId="3" borderId="40" xfId="0" applyFont="1" applyFill="1" applyBorder="1" applyAlignment="1">
      <alignment horizontal="justify" vertical="top" wrapText="1"/>
    </xf>
    <xf numFmtId="14" fontId="1" fillId="0" borderId="61" xfId="2" applyNumberFormat="1" applyFont="1" applyBorder="1" applyAlignment="1" applyProtection="1">
      <alignment horizontal="center" vertical="center" wrapText="1"/>
      <protection hidden="1"/>
    </xf>
    <xf numFmtId="0" fontId="7" fillId="0" borderId="5" xfId="1" applyFont="1" applyBorder="1" applyAlignment="1">
      <alignment horizontal="center" vertical="center" wrapText="1"/>
    </xf>
    <xf numFmtId="0" fontId="8" fillId="3" borderId="2" xfId="0" applyFont="1" applyFill="1" applyBorder="1" applyAlignment="1">
      <alignment horizontal="center" vertical="center" wrapText="1"/>
    </xf>
    <xf numFmtId="0" fontId="14" fillId="6" borderId="2" xfId="0" applyFont="1" applyFill="1" applyBorder="1" applyAlignment="1">
      <alignment horizontal="center" vertical="center"/>
    </xf>
    <xf numFmtId="0" fontId="8" fillId="6" borderId="2" xfId="0" applyFont="1" applyFill="1" applyBorder="1" applyAlignment="1">
      <alignment horizontal="justify" vertical="center" wrapText="1"/>
    </xf>
    <xf numFmtId="0" fontId="8" fillId="3" borderId="2" xfId="0" applyFont="1" applyFill="1" applyBorder="1" applyAlignment="1">
      <alignment horizontal="justify" vertical="center" wrapText="1"/>
    </xf>
    <xf numFmtId="0" fontId="0" fillId="0" borderId="2" xfId="0" applyBorder="1" applyAlignment="1">
      <alignment horizontal="left" vertical="top" wrapText="1"/>
    </xf>
    <xf numFmtId="0" fontId="15" fillId="0" borderId="2" xfId="2" applyFont="1" applyBorder="1" applyAlignment="1" applyProtection="1">
      <alignment horizontal="center" vertical="center" wrapText="1"/>
      <protection hidden="1"/>
    </xf>
    <xf numFmtId="0" fontId="16" fillId="0" borderId="2" xfId="0" applyFont="1" applyBorder="1" applyAlignment="1">
      <alignment horizontal="center" vertical="center"/>
    </xf>
    <xf numFmtId="0" fontId="17" fillId="0" borderId="2" xfId="0" applyFont="1" applyBorder="1" applyAlignment="1">
      <alignment horizontal="center" vertical="center"/>
    </xf>
    <xf numFmtId="0" fontId="0" fillId="0" borderId="2" xfId="0" applyBorder="1" applyAlignment="1">
      <alignment horizontal="center" vertical="center"/>
    </xf>
    <xf numFmtId="0" fontId="7" fillId="5" borderId="2" xfId="1" applyFont="1" applyFill="1" applyBorder="1" applyAlignment="1">
      <alignment horizontal="center" vertical="center" wrapText="1"/>
    </xf>
    <xf numFmtId="0" fontId="1" fillId="0" borderId="2" xfId="2" applyFont="1" applyBorder="1" applyAlignment="1" applyProtection="1">
      <alignment horizontal="left" vertical="center" wrapText="1"/>
      <protection hidden="1"/>
    </xf>
    <xf numFmtId="0" fontId="25" fillId="0" borderId="2" xfId="2" applyFont="1" applyBorder="1" applyAlignment="1" applyProtection="1">
      <alignment horizontal="center" vertical="center" wrapText="1"/>
      <protection hidden="1"/>
    </xf>
    <xf numFmtId="0" fontId="15" fillId="6" borderId="2" xfId="1" applyFont="1" applyFill="1" applyBorder="1" applyAlignment="1">
      <alignment horizontal="center" vertical="center" wrapText="1"/>
    </xf>
    <xf numFmtId="14" fontId="1" fillId="0" borderId="2" xfId="2" applyNumberFormat="1" applyFont="1" applyBorder="1" applyAlignment="1" applyProtection="1">
      <alignment horizontal="center" vertical="center" wrapText="1"/>
      <protection hidden="1"/>
    </xf>
    <xf numFmtId="0" fontId="7" fillId="0" borderId="2" xfId="1" applyFont="1" applyBorder="1" applyAlignment="1">
      <alignment horizontal="center" vertical="center" wrapText="1"/>
    </xf>
    <xf numFmtId="0" fontId="11" fillId="6" borderId="54" xfId="0" applyFont="1" applyFill="1" applyBorder="1" applyAlignment="1">
      <alignment horizontal="center" vertical="center" wrapText="1"/>
    </xf>
    <xf numFmtId="0" fontId="13" fillId="10" borderId="54" xfId="0" applyFont="1" applyFill="1" applyBorder="1" applyAlignment="1">
      <alignment horizontal="center" vertical="center" wrapText="1"/>
    </xf>
    <xf numFmtId="0" fontId="11" fillId="10" borderId="54" xfId="0" applyFont="1" applyFill="1" applyBorder="1" applyAlignment="1">
      <alignment horizontal="center" vertical="center" wrapText="1"/>
    </xf>
    <xf numFmtId="0" fontId="11" fillId="9" borderId="54" xfId="0" applyFont="1" applyFill="1" applyBorder="1" applyAlignment="1">
      <alignment horizontal="center" vertical="center" wrapText="1"/>
    </xf>
    <xf numFmtId="0" fontId="29" fillId="6" borderId="54" xfId="0" applyFont="1" applyFill="1" applyBorder="1" applyAlignment="1">
      <alignment horizontal="center" vertical="center" wrapText="1"/>
    </xf>
    <xf numFmtId="0" fontId="23" fillId="6" borderId="62" xfId="0" applyFont="1" applyFill="1" applyBorder="1" applyAlignment="1">
      <alignment horizontal="center" vertical="center" wrapText="1"/>
    </xf>
    <xf numFmtId="0" fontId="8" fillId="0" borderId="40" xfId="0" applyFont="1" applyBorder="1" applyAlignment="1">
      <alignment horizontal="justify" vertical="center" wrapText="1"/>
    </xf>
    <xf numFmtId="0" fontId="18" fillId="0" borderId="2" xfId="0" applyFont="1" applyBorder="1" applyAlignment="1">
      <alignment horizontal="left" vertical="center" wrapText="1"/>
    </xf>
    <xf numFmtId="0" fontId="7" fillId="6" borderId="2" xfId="1" applyFont="1" applyFill="1" applyBorder="1" applyAlignment="1">
      <alignment horizontal="left" vertical="center" wrapText="1"/>
    </xf>
    <xf numFmtId="0" fontId="7" fillId="0" borderId="42" xfId="1" applyFont="1" applyBorder="1" applyAlignment="1">
      <alignment horizontal="justify" wrapText="1"/>
    </xf>
    <xf numFmtId="14" fontId="1" fillId="0" borderId="60" xfId="2" applyNumberFormat="1" applyFont="1" applyBorder="1" applyAlignment="1" applyProtection="1">
      <alignment horizontal="center" vertical="center" wrapText="1"/>
      <protection hidden="1"/>
    </xf>
    <xf numFmtId="0" fontId="8" fillId="6" borderId="40" xfId="0" applyFont="1" applyFill="1" applyBorder="1" applyAlignment="1">
      <alignment horizontal="justify" vertical="center" wrapText="1"/>
    </xf>
    <xf numFmtId="0" fontId="7" fillId="0" borderId="40" xfId="1" applyFont="1" applyBorder="1" applyAlignment="1">
      <alignment horizontal="center" vertical="center" wrapText="1"/>
    </xf>
    <xf numFmtId="0" fontId="7" fillId="0" borderId="42" xfId="1" applyFont="1" applyBorder="1" applyAlignment="1">
      <alignment horizontal="center" vertical="center" wrapText="1"/>
    </xf>
    <xf numFmtId="14" fontId="1" fillId="0" borderId="5" xfId="2" applyNumberFormat="1" applyFont="1" applyBorder="1" applyAlignment="1" applyProtection="1">
      <alignment horizontal="center" vertical="center" wrapText="1"/>
      <protection hidden="1"/>
    </xf>
    <xf numFmtId="0" fontId="11" fillId="6" borderId="27" xfId="0" applyFont="1" applyFill="1" applyBorder="1" applyAlignment="1">
      <alignment horizontal="center" vertical="center" wrapText="1"/>
    </xf>
    <xf numFmtId="0" fontId="8" fillId="0" borderId="59" xfId="0" applyFont="1" applyBorder="1" applyAlignment="1">
      <alignment horizontal="justify"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40" xfId="0" applyFont="1" applyFill="1" applyBorder="1" applyAlignment="1">
      <alignment horizontal="left" vertical="top" wrapText="1"/>
    </xf>
    <xf numFmtId="0" fontId="36" fillId="0" borderId="40" xfId="0" applyFont="1" applyFill="1" applyBorder="1" applyAlignment="1">
      <alignment horizontal="justify" vertical="center" wrapText="1"/>
    </xf>
    <xf numFmtId="0" fontId="8" fillId="0" borderId="40" xfId="0" applyFont="1" applyFill="1" applyBorder="1" applyAlignment="1">
      <alignment horizontal="left" vertical="center" wrapText="1"/>
    </xf>
    <xf numFmtId="0" fontId="8" fillId="0" borderId="40" xfId="0" applyFont="1" applyFill="1" applyBorder="1" applyAlignment="1">
      <alignment horizontal="justify" vertical="top" wrapText="1"/>
    </xf>
    <xf numFmtId="0" fontId="8" fillId="0" borderId="40" xfId="0" applyFont="1" applyFill="1" applyBorder="1" applyAlignment="1">
      <alignment horizontal="justify" vertical="center" wrapText="1"/>
    </xf>
    <xf numFmtId="0" fontId="8" fillId="3" borderId="40" xfId="0" applyFont="1" applyFill="1" applyBorder="1" applyAlignment="1">
      <alignment horizontal="center" vertical="top" wrapText="1"/>
    </xf>
    <xf numFmtId="0" fontId="9" fillId="13" borderId="41" xfId="0" applyFont="1" applyFill="1" applyBorder="1" applyAlignment="1">
      <alignment horizontal="center" vertical="center" wrapText="1"/>
    </xf>
    <xf numFmtId="0" fontId="15" fillId="0" borderId="2" xfId="1" applyFont="1" applyBorder="1" applyAlignment="1">
      <alignment horizontal="justify" vertical="top" wrapText="1"/>
    </xf>
    <xf numFmtId="0" fontId="14" fillId="13" borderId="2" xfId="0" applyFont="1" applyFill="1" applyBorder="1" applyAlignment="1">
      <alignment horizontal="center" vertical="center" wrapText="1"/>
    </xf>
    <xf numFmtId="0" fontId="8" fillId="0" borderId="40" xfId="0" applyFont="1" applyFill="1" applyBorder="1" applyAlignment="1">
      <alignment horizontal="center" vertical="top" wrapText="1"/>
    </xf>
    <xf numFmtId="0" fontId="9" fillId="14" borderId="41" xfId="0" applyFont="1" applyFill="1" applyBorder="1" applyAlignment="1">
      <alignment horizontal="center" vertical="center" wrapText="1"/>
    </xf>
    <xf numFmtId="0" fontId="0" fillId="0" borderId="42" xfId="0" applyBorder="1" applyAlignment="1">
      <alignment horizontal="center" vertical="top" wrapText="1"/>
    </xf>
    <xf numFmtId="0" fontId="14" fillId="14" borderId="20" xfId="0" applyFont="1" applyFill="1" applyBorder="1" applyAlignment="1">
      <alignment horizontal="center" vertical="center" wrapText="1"/>
    </xf>
    <xf numFmtId="0" fontId="7" fillId="0" borderId="21" xfId="1" applyFont="1" applyBorder="1" applyAlignment="1">
      <alignment horizontal="center" vertical="center" wrapText="1"/>
    </xf>
    <xf numFmtId="0" fontId="8" fillId="0" borderId="2" xfId="0" applyFont="1" applyBorder="1" applyAlignment="1">
      <alignment horizontal="justify" vertical="center" wrapText="1"/>
    </xf>
    <xf numFmtId="0" fontId="8" fillId="0" borderId="4" xfId="0" applyFont="1" applyFill="1" applyBorder="1" applyAlignment="1">
      <alignment horizontal="justify" vertical="top" wrapText="1"/>
    </xf>
    <xf numFmtId="0" fontId="9" fillId="14" borderId="50" xfId="0" applyFont="1" applyFill="1" applyBorder="1" applyAlignment="1">
      <alignment horizontal="center" vertical="center" wrapText="1"/>
    </xf>
    <xf numFmtId="0" fontId="8" fillId="0" borderId="58" xfId="0" applyFont="1" applyFill="1" applyBorder="1" applyAlignment="1">
      <alignment horizontal="justify" vertical="top" wrapText="1"/>
    </xf>
    <xf numFmtId="0" fontId="8" fillId="6" borderId="28" xfId="0" applyFont="1" applyFill="1" applyBorder="1" applyAlignment="1">
      <alignment horizontal="justify" vertical="top" wrapText="1"/>
    </xf>
    <xf numFmtId="0" fontId="8" fillId="0" borderId="28" xfId="0" applyFont="1" applyFill="1" applyBorder="1" applyAlignment="1">
      <alignment horizontal="center" vertical="top" wrapText="1"/>
    </xf>
    <xf numFmtId="0" fontId="0" fillId="0" borderId="29" xfId="0" applyBorder="1" applyAlignment="1">
      <alignment horizontal="center" vertical="top" wrapText="1"/>
    </xf>
    <xf numFmtId="0" fontId="8" fillId="3" borderId="40" xfId="0" applyFont="1" applyFill="1" applyBorder="1" applyAlignment="1">
      <alignment horizontal="center" vertical="top" wrapText="1"/>
    </xf>
    <xf numFmtId="0" fontId="14" fillId="14" borderId="41" xfId="0" applyFont="1" applyFill="1" applyBorder="1" applyAlignment="1">
      <alignment horizontal="center" vertical="center" wrapText="1"/>
    </xf>
    <xf numFmtId="0" fontId="0" fillId="3" borderId="2" xfId="0" applyFill="1" applyBorder="1" applyAlignment="1">
      <alignment horizontal="center"/>
    </xf>
    <xf numFmtId="0" fontId="15" fillId="6" borderId="43" xfId="1" applyFont="1" applyFill="1" applyBorder="1" applyAlignment="1">
      <alignment horizontal="center" vertical="center" wrapText="1"/>
    </xf>
    <xf numFmtId="0" fontId="15" fillId="6" borderId="44" xfId="1"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5" xfId="2" applyFont="1" applyBorder="1" applyAlignment="1" applyProtection="1">
      <alignment horizontal="center" vertical="center" wrapText="1"/>
      <protection hidden="1"/>
    </xf>
    <xf numFmtId="0" fontId="25" fillId="0" borderId="21" xfId="2" applyFont="1" applyBorder="1" applyAlignment="1" applyProtection="1">
      <alignment horizontal="center" vertical="center" wrapText="1"/>
      <protection hidden="1"/>
    </xf>
    <xf numFmtId="0" fontId="25" fillId="0" borderId="34" xfId="2" applyFont="1" applyBorder="1" applyAlignment="1" applyProtection="1">
      <alignment horizontal="center" vertical="center" wrapText="1"/>
      <protection hidden="1"/>
    </xf>
    <xf numFmtId="0" fontId="7" fillId="5" borderId="21" xfId="1" applyFont="1" applyFill="1" applyBorder="1" applyAlignment="1">
      <alignment horizontal="center" vertical="center" wrapText="1"/>
    </xf>
    <xf numFmtId="0" fontId="15" fillId="0" borderId="4" xfId="2" applyFont="1" applyBorder="1" applyAlignment="1" applyProtection="1">
      <alignment horizontal="center" vertical="center" wrapText="1"/>
      <protection hidden="1"/>
    </xf>
    <xf numFmtId="0" fontId="15" fillId="0" borderId="20" xfId="2" applyFont="1" applyBorder="1" applyAlignment="1" applyProtection="1">
      <alignment horizontal="center" vertical="center" wrapText="1"/>
      <protection hidden="1"/>
    </xf>
    <xf numFmtId="0" fontId="28" fillId="6" borderId="27" xfId="0" applyFont="1" applyFill="1" applyBorder="1" applyAlignment="1">
      <alignment horizontal="center" vertical="center"/>
    </xf>
    <xf numFmtId="0" fontId="28" fillId="6" borderId="28" xfId="0" applyFont="1" applyFill="1" applyBorder="1" applyAlignment="1">
      <alignment horizontal="center" vertical="center"/>
    </xf>
    <xf numFmtId="0" fontId="28" fillId="6" borderId="29" xfId="0" applyFont="1" applyFill="1" applyBorder="1" applyAlignment="1">
      <alignment horizontal="center" vertical="center"/>
    </xf>
    <xf numFmtId="0" fontId="28" fillId="6" borderId="24" xfId="0" applyFont="1" applyFill="1" applyBorder="1" applyAlignment="1">
      <alignment horizontal="center" vertical="center"/>
    </xf>
    <xf numFmtId="0" fontId="28" fillId="6" borderId="25" xfId="0" applyFont="1" applyFill="1" applyBorder="1" applyAlignment="1">
      <alignment horizontal="center" vertical="center"/>
    </xf>
    <xf numFmtId="0" fontId="28" fillId="6" borderId="26" xfId="0" applyFont="1" applyFill="1" applyBorder="1" applyAlignment="1">
      <alignment horizontal="center" vertical="center"/>
    </xf>
    <xf numFmtId="0" fontId="9" fillId="6" borderId="37" xfId="0" applyFont="1" applyFill="1" applyBorder="1" applyAlignment="1">
      <alignment horizontal="center" vertical="center" wrapText="1"/>
    </xf>
    <xf numFmtId="0" fontId="9" fillId="6" borderId="39" xfId="0" applyFont="1" applyFill="1" applyBorder="1" applyAlignment="1">
      <alignment horizontal="center" vertical="center" wrapText="1"/>
    </xf>
    <xf numFmtId="0" fontId="9" fillId="6" borderId="45"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5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62"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56"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63" xfId="0" applyFont="1" applyFill="1" applyBorder="1" applyAlignment="1">
      <alignment horizontal="center" vertical="center" wrapText="1"/>
    </xf>
    <xf numFmtId="0" fontId="16" fillId="0" borderId="33" xfId="0" applyFont="1" applyBorder="1" applyAlignment="1">
      <alignment horizontal="center" vertical="center"/>
    </xf>
    <xf numFmtId="0" fontId="16" fillId="0" borderId="52" xfId="0" applyFont="1" applyBorder="1" applyAlignment="1">
      <alignment horizontal="center" vertical="center"/>
    </xf>
    <xf numFmtId="0" fontId="17" fillId="0" borderId="20" xfId="0" applyFont="1" applyBorder="1" applyAlignment="1">
      <alignment horizontal="center" vertical="center"/>
    </xf>
    <xf numFmtId="0" fontId="17" fillId="0" borderId="41" xfId="0" applyFont="1" applyBorder="1" applyAlignment="1">
      <alignment horizontal="center" vertical="center"/>
    </xf>
    <xf numFmtId="0" fontId="0" fillId="0" borderId="4" xfId="0" applyBorder="1" applyAlignment="1">
      <alignment horizontal="center" vertical="center"/>
    </xf>
    <xf numFmtId="0" fontId="0" fillId="0" borderId="40" xfId="0" applyBorder="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9" fillId="3" borderId="23" xfId="0" applyFont="1" applyFill="1" applyBorder="1" applyAlignment="1">
      <alignment horizontal="left" vertical="center" wrapText="1"/>
    </xf>
    <xf numFmtId="0" fontId="7" fillId="5" borderId="42" xfId="1" applyFont="1" applyFill="1" applyBorder="1" applyAlignment="1">
      <alignment horizontal="center" vertical="center" wrapText="1"/>
    </xf>
    <xf numFmtId="0" fontId="23" fillId="6" borderId="30"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54" xfId="0" applyFont="1" applyFill="1" applyBorder="1" applyAlignment="1">
      <alignment horizontal="center" vertical="center" wrapText="1"/>
    </xf>
    <xf numFmtId="0" fontId="11" fillId="6" borderId="10"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54" xfId="0" applyFont="1" applyFill="1" applyBorder="1" applyAlignment="1">
      <alignment horizontal="center" vertical="center"/>
    </xf>
    <xf numFmtId="0" fontId="11" fillId="6" borderId="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40" xfId="0" applyFont="1" applyFill="1" applyBorder="1" applyAlignment="1">
      <alignment horizontal="center" vertical="center"/>
    </xf>
    <xf numFmtId="0" fontId="16" fillId="0" borderId="4" xfId="0" applyFont="1" applyBorder="1" applyAlignment="1">
      <alignment horizontal="center" vertical="center"/>
    </xf>
    <xf numFmtId="0" fontId="16" fillId="0" borderId="40" xfId="0" applyFont="1" applyBorder="1" applyAlignment="1">
      <alignment horizontal="center" vertical="center"/>
    </xf>
    <xf numFmtId="0" fontId="15" fillId="0" borderId="40" xfId="2" applyFont="1" applyBorder="1" applyAlignment="1" applyProtection="1">
      <alignment horizontal="center" vertical="center" wrapText="1"/>
      <protection hidden="1"/>
    </xf>
    <xf numFmtId="0" fontId="12" fillId="6" borderId="5" xfId="0" applyFont="1" applyFill="1" applyBorder="1" applyAlignment="1">
      <alignment horizontal="center" vertical="center" wrapText="1"/>
    </xf>
    <xf numFmtId="0" fontId="14" fillId="13" borderId="20" xfId="0" applyFont="1" applyFill="1" applyBorder="1" applyAlignment="1">
      <alignment horizontal="center" vertical="center" wrapText="1"/>
    </xf>
    <xf numFmtId="0" fontId="14" fillId="13" borderId="41" xfId="0" applyFont="1" applyFill="1" applyBorder="1" applyAlignment="1">
      <alignment horizontal="center" vertical="center" wrapText="1"/>
    </xf>
    <xf numFmtId="0" fontId="0" fillId="0" borderId="21" xfId="0" applyBorder="1" applyAlignment="1">
      <alignment horizontal="left" vertical="top" wrapText="1"/>
    </xf>
    <xf numFmtId="0" fontId="0" fillId="0" borderId="42" xfId="0" applyBorder="1" applyAlignment="1">
      <alignment horizontal="left" vertical="top" wrapText="1"/>
    </xf>
    <xf numFmtId="0" fontId="8" fillId="3" borderId="4"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0" xfId="0" applyFont="1" applyFill="1" applyBorder="1" applyAlignment="1">
      <alignment horizontal="center" vertical="top" wrapText="1"/>
    </xf>
    <xf numFmtId="0" fontId="15" fillId="0" borderId="41" xfId="2" applyFont="1" applyBorder="1" applyAlignment="1" applyProtection="1">
      <alignment horizontal="center" vertical="center" wrapText="1"/>
      <protection hidden="1"/>
    </xf>
    <xf numFmtId="0" fontId="8" fillId="0" borderId="4" xfId="0" applyFont="1" applyFill="1" applyBorder="1" applyAlignment="1">
      <alignment horizontal="left" vertical="top" wrapText="1"/>
    </xf>
    <xf numFmtId="0" fontId="8" fillId="0" borderId="40" xfId="0" applyFont="1" applyFill="1" applyBorder="1" applyAlignment="1">
      <alignment horizontal="left" vertical="top" wrapText="1"/>
    </xf>
    <xf numFmtId="0" fontId="8" fillId="6" borderId="4" xfId="0" applyFont="1" applyFill="1" applyBorder="1" applyAlignment="1">
      <alignment horizontal="left" vertical="top" wrapText="1"/>
    </xf>
    <xf numFmtId="0" fontId="8" fillId="6" borderId="40" xfId="0" applyFont="1" applyFill="1" applyBorder="1" applyAlignment="1">
      <alignment horizontal="left" vertical="top" wrapText="1"/>
    </xf>
    <xf numFmtId="0" fontId="30" fillId="3" borderId="0" xfId="0" applyFont="1" applyFill="1" applyAlignment="1">
      <alignment horizontal="center"/>
    </xf>
    <xf numFmtId="0" fontId="3" fillId="3" borderId="0" xfId="0" applyFont="1" applyFill="1" applyAlignment="1">
      <alignment horizontal="center"/>
    </xf>
    <xf numFmtId="0" fontId="31" fillId="0" borderId="18" xfId="0" applyFont="1" applyBorder="1" applyAlignment="1">
      <alignment horizontal="center" vertical="center" wrapText="1"/>
    </xf>
    <xf numFmtId="0" fontId="30" fillId="11" borderId="24" xfId="0" applyFont="1" applyFill="1" applyBorder="1" applyAlignment="1">
      <alignment horizontal="center" vertical="center"/>
    </xf>
    <xf numFmtId="0" fontId="30" fillId="11" borderId="25" xfId="0" applyFont="1" applyFill="1" applyBorder="1" applyAlignment="1">
      <alignment horizontal="center" vertical="center"/>
    </xf>
    <xf numFmtId="0" fontId="30" fillId="11" borderId="26" xfId="0" applyFont="1" applyFill="1" applyBorder="1" applyAlignment="1">
      <alignment horizontal="center" vertical="center"/>
    </xf>
    <xf numFmtId="0" fontId="3" fillId="3" borderId="28" xfId="0" applyFont="1" applyFill="1" applyBorder="1" applyAlignment="1">
      <alignment horizontal="center" vertical="center"/>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6"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47"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6" xfId="0" applyFont="1" applyBorder="1" applyAlignment="1">
      <alignment horizontal="center" vertical="center" wrapText="1"/>
    </xf>
    <xf numFmtId="0" fontId="30" fillId="11" borderId="24" xfId="0" applyFont="1" applyFill="1" applyBorder="1" applyAlignment="1">
      <alignment horizontal="center" vertical="center" wrapText="1"/>
    </xf>
    <xf numFmtId="0" fontId="30" fillId="11" borderId="25" xfId="0" applyFont="1" applyFill="1" applyBorder="1" applyAlignment="1">
      <alignment horizontal="center" vertical="center" wrapText="1"/>
    </xf>
    <xf numFmtId="0" fontId="30" fillId="11" borderId="26" xfId="0" applyFont="1" applyFill="1" applyBorder="1" applyAlignment="1">
      <alignment horizontal="center" vertical="center" wrapText="1"/>
    </xf>
    <xf numFmtId="0" fontId="10" fillId="0" borderId="23" xfId="0" applyFont="1" applyBorder="1" applyAlignment="1">
      <alignment horizontal="left" vertical="center"/>
    </xf>
    <xf numFmtId="0" fontId="10" fillId="0" borderId="0" xfId="0" applyFont="1" applyAlignment="1">
      <alignment horizontal="left" vertical="center"/>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center" wrapText="1"/>
    </xf>
    <xf numFmtId="0" fontId="0" fillId="0" borderId="42" xfId="0" applyBorder="1" applyAlignment="1">
      <alignment horizontal="justify" vertical="top" wrapText="1"/>
    </xf>
    <xf numFmtId="0" fontId="0" fillId="0" borderId="42" xfId="0" applyBorder="1" applyAlignment="1">
      <alignment horizontal="center" vertical="center" wrapText="1"/>
    </xf>
  </cellXfs>
  <cellStyles count="6">
    <cellStyle name="Normal" xfId="0" builtinId="0"/>
    <cellStyle name="Normal 2" xfId="1"/>
    <cellStyle name="Normal 2 2" xfId="5"/>
    <cellStyle name="Normal 3" xfId="3"/>
    <cellStyle name="Normal_Matriz de Riesgos Servidores-v2" xfId="2"/>
    <cellStyle name="Percent 2" xfId="4"/>
  </cellStyles>
  <dxfs count="18">
    <dxf>
      <font>
        <color theme="0"/>
      </font>
      <numFmt numFmtId="30" formatCode="@"/>
      <fill>
        <patternFill>
          <bgColor rgb="FFC00000"/>
        </patternFill>
      </fill>
    </dxf>
    <dxf>
      <fill>
        <patternFill>
          <bgColor rgb="FF00B050"/>
        </patternFill>
      </fill>
    </dxf>
    <dxf>
      <fill>
        <patternFill>
          <bgColor rgb="FFFFFF00"/>
        </patternFill>
      </fill>
    </dxf>
    <dxf>
      <fill>
        <patternFill>
          <bgColor theme="9" tint="-0.24994659260841701"/>
        </patternFill>
      </fill>
    </dxf>
    <dxf>
      <fill>
        <patternFill>
          <bgColor theme="0"/>
        </patternFill>
      </fill>
    </dxf>
    <dxf>
      <font>
        <color theme="0"/>
      </font>
      <fill>
        <patternFill>
          <bgColor rgb="FFC0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33B8FB"/>
      <color rgb="FFFFFF66"/>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2762251</xdr:colOff>
      <xdr:row>1</xdr:row>
      <xdr:rowOff>121977</xdr:rowOff>
    </xdr:from>
    <xdr:to>
      <xdr:col>8</xdr:col>
      <xdr:colOff>2928939</xdr:colOff>
      <xdr:row>4</xdr:row>
      <xdr:rowOff>59531</xdr:rowOff>
    </xdr:to>
    <xdr:sp macro="" textlink="">
      <xdr:nvSpPr>
        <xdr:cNvPr id="2" name="4 Rectángulo redondeado">
          <a:extLst>
            <a:ext uri="{FF2B5EF4-FFF2-40B4-BE49-F238E27FC236}">
              <a16:creationId xmlns:a16="http://schemas.microsoft.com/office/drawing/2014/main" id="{00000000-0008-0000-0000-000002000000}"/>
            </a:ext>
          </a:extLst>
        </xdr:cNvPr>
        <xdr:cNvSpPr/>
      </xdr:nvSpPr>
      <xdr:spPr>
        <a:xfrm>
          <a:off x="16216314" y="276758"/>
          <a:ext cx="3536156" cy="806711"/>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chemeClr val="tx1"/>
              </a:solidFill>
              <a:effectLst/>
              <a:latin typeface="Arial" pitchFamily="34" charset="0"/>
              <a:ea typeface="+mn-ea"/>
              <a:cs typeface="Arial" pitchFamily="34" charset="0"/>
            </a:rPr>
            <a:t>Código: PM-FT-07</a:t>
          </a:r>
          <a:endParaRPr lang="es-CO" sz="1400">
            <a:solidFill>
              <a:schemeClr val="tx1"/>
            </a:solidFill>
            <a:effectLst/>
            <a:latin typeface="Arial" pitchFamily="34" charset="0"/>
            <a:cs typeface="Arial" pitchFamily="34" charset="0"/>
          </a:endParaRPr>
        </a:p>
        <a:p>
          <a:pPr algn="l"/>
          <a:r>
            <a:rPr lang="es-CO" sz="1400" b="1">
              <a:solidFill>
                <a:schemeClr val="tx1"/>
              </a:solidFill>
              <a:effectLst/>
              <a:latin typeface="Arial" pitchFamily="34" charset="0"/>
              <a:ea typeface="+mn-ea"/>
              <a:cs typeface="Arial" pitchFamily="34" charset="0"/>
            </a:rPr>
            <a:t>Versión: 3</a:t>
          </a:r>
        </a:p>
        <a:p>
          <a:pPr algn="l"/>
          <a:r>
            <a:rPr lang="es-CO" sz="1400">
              <a:solidFill>
                <a:schemeClr val="tx1"/>
              </a:solidFill>
              <a:effectLst/>
              <a:latin typeface="Arial" pitchFamily="34" charset="0"/>
              <a:ea typeface="+mn-ea"/>
              <a:cs typeface="Arial" pitchFamily="34" charset="0"/>
            </a:rPr>
            <a:t>Rige a partir de su publicación en el SIG</a:t>
          </a:r>
          <a:endParaRPr lang="es-CO" sz="1400">
            <a:solidFill>
              <a:schemeClr val="tx1"/>
            </a:solidFill>
            <a:effectLst/>
            <a:latin typeface="Arial" pitchFamily="34" charset="0"/>
            <a:cs typeface="Arial" pitchFamily="34" charset="0"/>
          </a:endParaRPr>
        </a:p>
        <a:p>
          <a:pPr algn="l"/>
          <a:endParaRPr lang="es-CO" sz="2400"/>
        </a:p>
      </xdr:txBody>
    </xdr:sp>
    <xdr:clientData/>
  </xdr:twoCellAnchor>
  <xdr:twoCellAnchor editAs="oneCell">
    <xdr:from>
      <xdr:col>2</xdr:col>
      <xdr:colOff>95250</xdr:colOff>
      <xdr:row>1</xdr:row>
      <xdr:rowOff>190500</xdr:rowOff>
    </xdr:from>
    <xdr:to>
      <xdr:col>2</xdr:col>
      <xdr:colOff>2299970</xdr:colOff>
      <xdr:row>3</xdr:row>
      <xdr:rowOff>21431</xdr:rowOff>
    </xdr:to>
    <xdr:pic>
      <xdr:nvPicPr>
        <xdr:cNvPr id="4" name="Imagen 3" descr="https://intranetmen.mineducacion.gov.co/comunidades/oac/SiteAssets/Imagen%20institucional%202018/Logo%20Mineducación.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438" y="345281"/>
          <a:ext cx="2204720" cy="438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712</xdr:col>
      <xdr:colOff>0</xdr:colOff>
      <xdr:row>13</xdr:row>
      <xdr:rowOff>0</xdr:rowOff>
    </xdr:from>
    <xdr:to>
      <xdr:col>714</xdr:col>
      <xdr:colOff>680720</xdr:colOff>
      <xdr:row>13</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199198" cy="438150"/>
        </a:xfrm>
        <a:prstGeom prst="rect">
          <a:avLst/>
        </a:prstGeom>
        <a:noFill/>
        <a:ln>
          <a:noFill/>
        </a:ln>
      </xdr:spPr>
    </xdr:pic>
    <xdr:clientData/>
  </xdr:twoCellAnchor>
  <xdr:twoCellAnchor editAs="oneCell">
    <xdr:from>
      <xdr:col>2</xdr:col>
      <xdr:colOff>23813</xdr:colOff>
      <xdr:row>1</xdr:row>
      <xdr:rowOff>95250</xdr:rowOff>
    </xdr:from>
    <xdr:to>
      <xdr:col>3</xdr:col>
      <xdr:colOff>787877</xdr:colOff>
      <xdr:row>2</xdr:row>
      <xdr:rowOff>128587</xdr:rowOff>
    </xdr:to>
    <xdr:pic>
      <xdr:nvPicPr>
        <xdr:cNvPr id="6" name="Imagen 5" descr="https://intranetmen.mineducacion.gov.co/comunidades/oac/SiteAssets/Imagen%20institucional%202018/Logo%20Mineducación.png">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657" y="250031"/>
          <a:ext cx="2204720" cy="438150"/>
        </a:xfrm>
        <a:prstGeom prst="rect">
          <a:avLst/>
        </a:prstGeom>
        <a:noFill/>
        <a:ln>
          <a:noFill/>
        </a:ln>
      </xdr:spPr>
    </xdr:pic>
    <xdr:clientData/>
  </xdr:twoCellAnchor>
  <xdr:oneCellAnchor>
    <xdr:from>
      <xdr:col>712</xdr:col>
      <xdr:colOff>0</xdr:colOff>
      <xdr:row>13</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wsDr>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X7" dT="2019-01-04T21:28:31.53" personId="{ADBBFEA0-690B-4F9E-80F3-584150A8F408}" id="{92AB8CB5-D4F2-4D3F-A7FA-B54C641C01A1}">
    <text>se calcula automáticamente (suma) valor de las respuestas</text>
  </threadedComment>
  <threadedComment ref="AY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Z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BA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YL33"/>
  <sheetViews>
    <sheetView topLeftCell="A4" zoomScale="80" zoomScaleNormal="80" workbookViewId="0">
      <selection activeCell="D13" sqref="D13"/>
    </sheetView>
  </sheetViews>
  <sheetFormatPr baseColWidth="10" defaultRowHeight="15" x14ac:dyDescent="0.25"/>
  <cols>
    <col min="1" max="1" width="2.140625" customWidth="1"/>
    <col min="2" max="2" width="3.140625" customWidth="1"/>
    <col min="3" max="3" width="46.140625" style="10" customWidth="1"/>
    <col min="4" max="4" width="43.28515625" style="12" customWidth="1"/>
    <col min="5" max="5" width="49.140625" style="13" customWidth="1"/>
    <col min="6" max="6" width="9.28515625" style="13" customWidth="1"/>
    <col min="7" max="7" width="48.7109375" style="13" customWidth="1"/>
    <col min="8" max="8" width="50.5703125" style="16" customWidth="1"/>
    <col min="9" max="9" width="44.7109375" customWidth="1"/>
  </cols>
  <sheetData>
    <row r="1" spans="1:662" ht="12" customHeight="1" x14ac:dyDescent="0.25"/>
    <row r="2" spans="1:662" ht="27" customHeight="1" x14ac:dyDescent="0.25"/>
    <row r="3" spans="1:662" ht="20.25" customHeight="1" x14ac:dyDescent="0.25">
      <c r="E3" s="138" t="s">
        <v>306</v>
      </c>
    </row>
    <row r="4" spans="1:662" ht="20.25" customHeight="1" x14ac:dyDescent="0.25"/>
    <row r="5" spans="1:662" ht="27.75" customHeight="1" x14ac:dyDescent="0.25">
      <c r="C5" s="129" t="s">
        <v>302</v>
      </c>
    </row>
    <row r="6" spans="1:662" ht="31.5" customHeight="1" x14ac:dyDescent="0.25">
      <c r="C6" s="129" t="s">
        <v>304</v>
      </c>
    </row>
    <row r="7" spans="1:662" ht="18.75" customHeight="1" x14ac:dyDescent="0.25">
      <c r="C7" s="129" t="s">
        <v>303</v>
      </c>
    </row>
    <row r="8" spans="1:662" s="16" customFormat="1" ht="17.25" customHeight="1" thickBot="1" x14ac:dyDescent="0.3">
      <c r="C8" s="123"/>
      <c r="D8" s="12"/>
      <c r="E8" s="13"/>
      <c r="F8" s="13"/>
      <c r="G8" s="13"/>
    </row>
    <row r="9" spans="1:662" s="16" customFormat="1" ht="22.5" customHeight="1" thickBot="1" x14ac:dyDescent="0.3">
      <c r="C9" s="107" t="s">
        <v>285</v>
      </c>
      <c r="D9" s="101" t="s">
        <v>296</v>
      </c>
      <c r="E9" s="102" t="s">
        <v>297</v>
      </c>
      <c r="F9" s="13"/>
      <c r="G9" s="120" t="s">
        <v>300</v>
      </c>
      <c r="H9" s="124" t="s">
        <v>301</v>
      </c>
      <c r="I9" s="137" t="s">
        <v>305</v>
      </c>
    </row>
    <row r="10" spans="1:662" s="96" customFormat="1" ht="22.5" customHeight="1" x14ac:dyDescent="0.25">
      <c r="A10" s="16"/>
      <c r="B10" s="16"/>
      <c r="C10" s="108" t="s">
        <v>18</v>
      </c>
      <c r="D10" s="26"/>
      <c r="E10" s="100"/>
      <c r="F10" s="16"/>
      <c r="G10" s="121"/>
      <c r="H10" s="130"/>
      <c r="I10" s="13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row>
    <row r="11" spans="1:662" s="96" customFormat="1" ht="22.5" customHeight="1" x14ac:dyDescent="0.25">
      <c r="A11" s="16"/>
      <c r="B11" s="16"/>
      <c r="C11" s="109" t="s">
        <v>288</v>
      </c>
      <c r="D11" s="20"/>
      <c r="E11" s="97"/>
      <c r="F11" s="16"/>
      <c r="G11" s="122"/>
      <c r="H11" s="131"/>
      <c r="I11" s="134"/>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row>
    <row r="12" spans="1:662" s="96" customFormat="1" ht="22.5" customHeight="1" x14ac:dyDescent="0.25">
      <c r="A12" s="16"/>
      <c r="B12" s="16"/>
      <c r="C12" s="109" t="s">
        <v>289</v>
      </c>
      <c r="D12" s="20"/>
      <c r="E12" s="97"/>
      <c r="F12" s="16"/>
      <c r="G12" s="122"/>
      <c r="H12" s="131"/>
      <c r="I12" s="134"/>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row>
    <row r="13" spans="1:662" s="96" customFormat="1" ht="22.5" customHeight="1" x14ac:dyDescent="0.25">
      <c r="A13" s="16"/>
      <c r="B13" s="16"/>
      <c r="C13" s="109" t="s">
        <v>16</v>
      </c>
      <c r="D13" s="20"/>
      <c r="E13" s="97"/>
      <c r="F13" s="16"/>
      <c r="G13" s="122"/>
      <c r="H13" s="131"/>
      <c r="I13" s="134"/>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row>
    <row r="14" spans="1:662" s="96" customFormat="1" ht="22.5" customHeight="1" x14ac:dyDescent="0.25">
      <c r="A14" s="16"/>
      <c r="B14" s="16"/>
      <c r="C14" s="109" t="s">
        <v>19</v>
      </c>
      <c r="D14" s="20"/>
      <c r="E14" s="97"/>
      <c r="F14" s="16"/>
      <c r="G14" s="122"/>
      <c r="H14" s="131"/>
      <c r="I14" s="134"/>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row>
    <row r="15" spans="1:662" s="96" customFormat="1" ht="22.5" customHeight="1" thickBot="1" x14ac:dyDescent="0.3">
      <c r="A15" s="16"/>
      <c r="B15" s="16"/>
      <c r="C15" s="110" t="s">
        <v>130</v>
      </c>
      <c r="D15" s="103"/>
      <c r="E15" s="104"/>
      <c r="F15" s="16"/>
      <c r="G15" s="122"/>
      <c r="H15" s="132"/>
      <c r="I15" s="134"/>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row>
    <row r="16" spans="1:662" s="96" customFormat="1" ht="22.5" customHeight="1" thickBot="1" x14ac:dyDescent="0.3">
      <c r="A16" s="16"/>
      <c r="B16" s="16"/>
      <c r="C16" s="107" t="s">
        <v>286</v>
      </c>
      <c r="D16" s="101" t="s">
        <v>298</v>
      </c>
      <c r="E16" s="102" t="s">
        <v>299</v>
      </c>
      <c r="F16" s="127"/>
      <c r="G16" s="81"/>
      <c r="H16" s="132"/>
      <c r="I16" s="134"/>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row>
    <row r="17" spans="1:662" s="96" customFormat="1" ht="22.5" customHeight="1" x14ac:dyDescent="0.25">
      <c r="A17" s="16"/>
      <c r="B17" s="16"/>
      <c r="C17" s="111" t="s">
        <v>15</v>
      </c>
      <c r="D17" s="112"/>
      <c r="E17" s="105"/>
      <c r="F17" s="127"/>
      <c r="G17" s="81"/>
      <c r="H17" s="133"/>
      <c r="I17" s="134"/>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row>
    <row r="18" spans="1:662" s="96" customFormat="1" ht="22.5" customHeight="1" x14ac:dyDescent="0.25">
      <c r="A18" s="16"/>
      <c r="B18" s="16"/>
      <c r="C18" s="113" t="s">
        <v>131</v>
      </c>
      <c r="D18" s="114"/>
      <c r="E18" s="98"/>
      <c r="F18" s="127"/>
      <c r="G18" s="81"/>
      <c r="H18" s="133"/>
      <c r="I18" s="134"/>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row>
    <row r="19" spans="1:662" s="96" customFormat="1" ht="22.5" customHeight="1" x14ac:dyDescent="0.25">
      <c r="A19" s="16"/>
      <c r="B19" s="16"/>
      <c r="C19" s="113" t="s">
        <v>133</v>
      </c>
      <c r="D19" s="114"/>
      <c r="E19" s="98"/>
      <c r="F19" s="127"/>
      <c r="G19" s="81"/>
      <c r="H19" s="133"/>
      <c r="I19" s="134"/>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row>
    <row r="20" spans="1:662" s="96" customFormat="1" ht="22.5" customHeight="1" x14ac:dyDescent="0.25">
      <c r="A20" s="16"/>
      <c r="B20" s="16"/>
      <c r="C20" s="113" t="s">
        <v>135</v>
      </c>
      <c r="D20" s="114"/>
      <c r="E20" s="98"/>
      <c r="F20" s="127"/>
      <c r="G20" s="81"/>
      <c r="H20" s="133"/>
      <c r="I20" s="134"/>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row>
    <row r="21" spans="1:662" s="96" customFormat="1" ht="22.5" customHeight="1" x14ac:dyDescent="0.25">
      <c r="A21" s="16"/>
      <c r="B21" s="16"/>
      <c r="C21" s="113" t="s">
        <v>8</v>
      </c>
      <c r="D21" s="114"/>
      <c r="E21" s="98"/>
      <c r="F21" s="127"/>
      <c r="G21" s="81"/>
      <c r="H21" s="133"/>
      <c r="I21" s="134"/>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row>
    <row r="22" spans="1:662" s="96" customFormat="1" ht="22.5" customHeight="1" thickBot="1" x14ac:dyDescent="0.3">
      <c r="A22" s="16"/>
      <c r="B22" s="16"/>
      <c r="C22" s="115" t="s">
        <v>136</v>
      </c>
      <c r="D22" s="116"/>
      <c r="E22" s="106"/>
      <c r="F22" s="128"/>
      <c r="G22" s="80"/>
      <c r="H22" s="125"/>
      <c r="I22" s="134"/>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row>
    <row r="23" spans="1:662" s="96" customFormat="1" ht="22.5" customHeight="1" thickBot="1" x14ac:dyDescent="0.3">
      <c r="A23" s="16"/>
      <c r="B23" s="16"/>
      <c r="C23" s="117" t="s">
        <v>287</v>
      </c>
      <c r="D23" s="101" t="s">
        <v>298</v>
      </c>
      <c r="E23" s="102" t="s">
        <v>299</v>
      </c>
      <c r="F23" s="128"/>
      <c r="G23" s="80"/>
      <c r="H23" s="125"/>
      <c r="I23" s="134"/>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row>
    <row r="24" spans="1:662" s="96" customFormat="1" ht="22.5" customHeight="1" x14ac:dyDescent="0.25">
      <c r="A24" s="16"/>
      <c r="B24" s="16"/>
      <c r="C24" s="111" t="s">
        <v>290</v>
      </c>
      <c r="D24" s="112"/>
      <c r="E24" s="105"/>
      <c r="F24" s="127"/>
      <c r="G24" s="81"/>
      <c r="H24" s="133"/>
      <c r="I24" s="134"/>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row>
    <row r="25" spans="1:662" s="96" customFormat="1" ht="22.5" customHeight="1" x14ac:dyDescent="0.25">
      <c r="A25" s="16"/>
      <c r="B25" s="16"/>
      <c r="C25" s="113" t="s">
        <v>291</v>
      </c>
      <c r="D25" s="114"/>
      <c r="E25" s="98"/>
      <c r="F25" s="127"/>
      <c r="G25" s="81"/>
      <c r="H25" s="133"/>
      <c r="I25" s="134"/>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row>
    <row r="26" spans="1:662" s="96" customFormat="1" ht="22.5" customHeight="1" x14ac:dyDescent="0.25">
      <c r="A26" s="16"/>
      <c r="B26" s="16"/>
      <c r="C26" s="113" t="s">
        <v>143</v>
      </c>
      <c r="D26" s="114"/>
      <c r="E26" s="98"/>
      <c r="F26" s="127"/>
      <c r="G26" s="81"/>
      <c r="H26" s="133"/>
      <c r="I26" s="134"/>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row>
    <row r="27" spans="1:662" s="96" customFormat="1" ht="22.5" customHeight="1" x14ac:dyDescent="0.25">
      <c r="A27" s="16"/>
      <c r="B27" s="16"/>
      <c r="C27" s="113" t="s">
        <v>292</v>
      </c>
      <c r="D27" s="114"/>
      <c r="E27" s="98"/>
      <c r="F27" s="127"/>
      <c r="G27" s="81"/>
      <c r="H27" s="133"/>
      <c r="I27" s="134"/>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row>
    <row r="28" spans="1:662" s="96" customFormat="1" ht="22.5" customHeight="1" x14ac:dyDescent="0.25">
      <c r="A28" s="16"/>
      <c r="B28" s="16"/>
      <c r="C28" s="113" t="s">
        <v>293</v>
      </c>
      <c r="D28" s="114"/>
      <c r="E28" s="98"/>
      <c r="F28" s="127"/>
      <c r="G28" s="81"/>
      <c r="H28" s="133"/>
      <c r="I28" s="134"/>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row>
    <row r="29" spans="1:662" s="96" customFormat="1" ht="22.5" customHeight="1" x14ac:dyDescent="0.25">
      <c r="A29" s="16"/>
      <c r="B29" s="16"/>
      <c r="C29" s="113" t="s">
        <v>294</v>
      </c>
      <c r="D29" s="114"/>
      <c r="E29" s="98"/>
      <c r="F29" s="127"/>
      <c r="G29" s="81"/>
      <c r="H29" s="133"/>
      <c r="I29" s="134"/>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row>
    <row r="30" spans="1:662" s="96" customFormat="1" ht="22.5" customHeight="1" thickBot="1" x14ac:dyDescent="0.3">
      <c r="A30" s="16"/>
      <c r="B30" s="16"/>
      <c r="C30" s="118" t="s">
        <v>295</v>
      </c>
      <c r="D30" s="119"/>
      <c r="E30" s="99"/>
      <c r="F30" s="128"/>
      <c r="G30" s="82"/>
      <c r="H30" s="126"/>
      <c r="I30" s="135"/>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row>
    <row r="32" spans="1:662" s="1" customFormat="1" ht="19.5" x14ac:dyDescent="0.25">
      <c r="C32" s="139" t="s">
        <v>4</v>
      </c>
      <c r="D32" s="140"/>
    </row>
    <row r="33" spans="3:4" s="1" customFormat="1" ht="15" customHeight="1" x14ac:dyDescent="0.25">
      <c r="C33" s="275"/>
      <c r="D33" s="275"/>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AG23"/>
  <sheetViews>
    <sheetView tabSelected="1" topLeftCell="BE1" zoomScale="69" zoomScaleNormal="69" workbookViewId="0">
      <pane ySplit="1" topLeftCell="A15" activePane="bottomLeft" state="frozen"/>
      <selection activeCell="AC1" sqref="AC1"/>
      <selection pane="bottomLeft" activeCell="BI16" sqref="BI16"/>
    </sheetView>
  </sheetViews>
  <sheetFormatPr baseColWidth="10" defaultRowHeight="15" x14ac:dyDescent="0.25"/>
  <cols>
    <col min="1" max="1" width="1.7109375" customWidth="1"/>
    <col min="2" max="2" width="2.28515625" customWidth="1"/>
    <col min="3" max="3" width="21.5703125" style="9" customWidth="1"/>
    <col min="4" max="4" width="23.28515625" style="10" customWidth="1"/>
    <col min="5" max="5" width="21.85546875" style="11" customWidth="1"/>
    <col min="6" max="6" width="13.7109375" style="11" customWidth="1"/>
    <col min="7" max="7" width="13.140625" style="11" customWidth="1"/>
    <col min="8" max="8" width="14.7109375" style="11" customWidth="1"/>
    <col min="9" max="9" width="6.140625" style="12" customWidth="1"/>
    <col min="10" max="10" width="26.28515625" style="12" customWidth="1"/>
    <col min="11" max="11" width="19" style="13" customWidth="1"/>
    <col min="12" max="12" width="12" style="13" customWidth="1"/>
    <col min="13" max="13" width="22.85546875" style="14" customWidth="1"/>
    <col min="14" max="14" width="18.42578125" style="12" customWidth="1"/>
    <col min="15" max="15" width="15.28515625" style="12" customWidth="1"/>
    <col min="16" max="34" width="7.5703125" style="12" customWidth="1"/>
    <col min="35" max="35" width="7.42578125" style="12" customWidth="1"/>
    <col min="36" max="36" width="16.140625" style="12" customWidth="1"/>
    <col min="37" max="37" width="15.7109375" style="12" customWidth="1"/>
    <col min="38" max="38" width="17.140625" style="12" customWidth="1"/>
    <col min="39" max="39" width="29.28515625" style="16" customWidth="1"/>
    <col min="40" max="40" width="11.140625" style="15" customWidth="1"/>
    <col min="41" max="47" width="15.140625" style="22" customWidth="1"/>
    <col min="48" max="48" width="10.140625" style="22" customWidth="1"/>
    <col min="49" max="49" width="13.42578125" style="22" customWidth="1"/>
    <col min="50" max="50" width="12.42578125" style="22" customWidth="1"/>
    <col min="51" max="51" width="11.5703125" style="22" customWidth="1"/>
    <col min="52" max="52" width="12.140625" style="22" customWidth="1"/>
    <col min="53" max="53" width="11.28515625" style="22" customWidth="1"/>
    <col min="54" max="54" width="15.28515625" style="12" customWidth="1"/>
    <col min="55" max="55" width="16.85546875" style="12" customWidth="1"/>
    <col min="56" max="56" width="13.28515625" style="17" customWidth="1"/>
    <col min="57" max="57" width="16.7109375" style="12" customWidth="1"/>
    <col min="58" max="58" width="13.140625" style="17" customWidth="1"/>
    <col min="59" max="59" width="14" style="12" customWidth="1"/>
    <col min="60" max="60" width="13.7109375" style="12" customWidth="1"/>
    <col min="61" max="61" width="15.85546875" style="17" customWidth="1"/>
    <col min="62" max="62" width="12.140625" style="17" customWidth="1"/>
    <col min="63" max="63" width="18.140625" style="18" customWidth="1"/>
    <col min="64" max="64" width="14.7109375" style="18" customWidth="1"/>
    <col min="65" max="65" width="24.42578125" style="13" customWidth="1"/>
    <col min="66" max="66" width="20.7109375" style="13" customWidth="1"/>
    <col min="67" max="68" width="14.42578125" style="13" customWidth="1"/>
    <col min="69" max="69" width="19" style="13" customWidth="1"/>
    <col min="70" max="70" width="22.5703125" style="13" customWidth="1"/>
    <col min="71" max="71" width="19.140625" style="13" customWidth="1"/>
    <col min="72" max="72" width="20.5703125" style="16" customWidth="1"/>
    <col min="73" max="73" width="15.7109375" style="13" customWidth="1"/>
    <col min="74" max="74" width="15.140625" style="13" customWidth="1"/>
  </cols>
  <sheetData>
    <row r="1" spans="1:709" ht="12" customHeight="1" x14ac:dyDescent="0.25">
      <c r="BU1" s="337"/>
      <c r="BV1" s="337"/>
    </row>
    <row r="2" spans="1:709" ht="32.25" customHeight="1" x14ac:dyDescent="0.25">
      <c r="M2" s="19" t="s">
        <v>506</v>
      </c>
      <c r="BU2" s="338"/>
      <c r="BV2" s="338"/>
    </row>
    <row r="3" spans="1:709" ht="12" customHeight="1" x14ac:dyDescent="0.25">
      <c r="K3" s="17"/>
      <c r="L3" s="17"/>
      <c r="BU3" s="338"/>
      <c r="BV3" s="338"/>
    </row>
    <row r="4" spans="1:709" ht="14.25" customHeight="1" thickBot="1" x14ac:dyDescent="0.3">
      <c r="BU4" s="339"/>
      <c r="BV4" s="339"/>
    </row>
    <row r="5" spans="1:709" ht="20.25" customHeight="1" thickBot="1" x14ac:dyDescent="0.3">
      <c r="C5" s="287" t="s">
        <v>75</v>
      </c>
      <c r="D5" s="288"/>
      <c r="E5" s="288"/>
      <c r="F5" s="288"/>
      <c r="G5" s="288"/>
      <c r="H5" s="288"/>
      <c r="I5" s="288"/>
      <c r="J5" s="288"/>
      <c r="K5" s="288"/>
      <c r="L5" s="288"/>
      <c r="M5" s="289"/>
      <c r="N5" s="290" t="s">
        <v>76</v>
      </c>
      <c r="O5" s="291"/>
      <c r="P5" s="291"/>
      <c r="Q5" s="291"/>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2"/>
      <c r="BI5" s="328" t="s">
        <v>106</v>
      </c>
      <c r="BJ5" s="293" t="s">
        <v>77</v>
      </c>
      <c r="BK5" s="296" t="s">
        <v>245</v>
      </c>
      <c r="BL5" s="296"/>
      <c r="BM5" s="296"/>
      <c r="BN5" s="296"/>
      <c r="BO5" s="296"/>
      <c r="BP5" s="296"/>
      <c r="BQ5" s="296"/>
      <c r="BR5" s="296"/>
      <c r="BS5" s="296"/>
      <c r="BT5" s="296"/>
      <c r="BU5" s="296"/>
      <c r="BV5" s="297"/>
    </row>
    <row r="6" spans="1:709" ht="19.5" customHeight="1" thickBot="1" x14ac:dyDescent="0.3">
      <c r="C6" s="300" t="s">
        <v>43</v>
      </c>
      <c r="D6" s="303" t="s">
        <v>44</v>
      </c>
      <c r="E6" s="317" t="s">
        <v>108</v>
      </c>
      <c r="F6" s="353" t="s">
        <v>148</v>
      </c>
      <c r="G6" s="353"/>
      <c r="H6" s="353"/>
      <c r="I6" s="347" t="s">
        <v>2</v>
      </c>
      <c r="J6" s="347" t="s">
        <v>45</v>
      </c>
      <c r="K6" s="347" t="s">
        <v>78</v>
      </c>
      <c r="L6" s="344" t="s">
        <v>79</v>
      </c>
      <c r="M6" s="320" t="s">
        <v>10</v>
      </c>
      <c r="N6" s="322" t="s">
        <v>46</v>
      </c>
      <c r="O6" s="323"/>
      <c r="P6" s="323"/>
      <c r="Q6" s="323"/>
      <c r="R6" s="323"/>
      <c r="S6" s="323"/>
      <c r="T6" s="323"/>
      <c r="U6" s="323"/>
      <c r="V6" s="323"/>
      <c r="W6" s="323"/>
      <c r="X6" s="323"/>
      <c r="Y6" s="323"/>
      <c r="Z6" s="323"/>
      <c r="AA6" s="323"/>
      <c r="AB6" s="323"/>
      <c r="AC6" s="323"/>
      <c r="AD6" s="323"/>
      <c r="AE6" s="323"/>
      <c r="AF6" s="323"/>
      <c r="AG6" s="323"/>
      <c r="AH6" s="323"/>
      <c r="AI6" s="323"/>
      <c r="AJ6" s="323"/>
      <c r="AK6" s="323"/>
      <c r="AL6" s="324"/>
      <c r="AM6" s="306" t="s">
        <v>149</v>
      </c>
      <c r="AN6" s="307"/>
      <c r="AO6" s="307"/>
      <c r="AP6" s="307"/>
      <c r="AQ6" s="307"/>
      <c r="AR6" s="307"/>
      <c r="AS6" s="307"/>
      <c r="AT6" s="307"/>
      <c r="AU6" s="307"/>
      <c r="AV6" s="307"/>
      <c r="AW6" s="307"/>
      <c r="AX6" s="307"/>
      <c r="AY6" s="307"/>
      <c r="AZ6" s="307"/>
      <c r="BA6" s="307"/>
      <c r="BB6" s="307"/>
      <c r="BC6" s="307"/>
      <c r="BD6" s="307"/>
      <c r="BE6" s="307"/>
      <c r="BF6" s="307"/>
      <c r="BG6" s="307"/>
      <c r="BH6" s="308"/>
      <c r="BI6" s="329"/>
      <c r="BJ6" s="294"/>
      <c r="BK6" s="298"/>
      <c r="BL6" s="298"/>
      <c r="BM6" s="298"/>
      <c r="BN6" s="298"/>
      <c r="BO6" s="298"/>
      <c r="BP6" s="298"/>
      <c r="BQ6" s="298"/>
      <c r="BR6" s="298"/>
      <c r="BS6" s="298"/>
      <c r="BT6" s="298"/>
      <c r="BU6" s="298"/>
      <c r="BV6" s="299"/>
    </row>
    <row r="7" spans="1:709" ht="114" customHeight="1" thickBot="1" x14ac:dyDescent="0.3">
      <c r="C7" s="301"/>
      <c r="D7" s="304"/>
      <c r="E7" s="318"/>
      <c r="F7" s="304" t="s">
        <v>139</v>
      </c>
      <c r="G7" s="304" t="s">
        <v>140</v>
      </c>
      <c r="H7" s="304" t="s">
        <v>138</v>
      </c>
      <c r="I7" s="345"/>
      <c r="J7" s="345"/>
      <c r="K7" s="345"/>
      <c r="L7" s="345"/>
      <c r="M7" s="309"/>
      <c r="N7" s="301" t="s">
        <v>47</v>
      </c>
      <c r="O7" s="304"/>
      <c r="P7" s="304"/>
      <c r="Q7" s="304"/>
      <c r="R7" s="304"/>
      <c r="S7" s="304"/>
      <c r="T7" s="304"/>
      <c r="U7" s="304"/>
      <c r="V7" s="304"/>
      <c r="W7" s="304"/>
      <c r="X7" s="304"/>
      <c r="Y7" s="304"/>
      <c r="Z7" s="304"/>
      <c r="AA7" s="304"/>
      <c r="AB7" s="304"/>
      <c r="AC7" s="304"/>
      <c r="AD7" s="304"/>
      <c r="AE7" s="304"/>
      <c r="AF7" s="304"/>
      <c r="AG7" s="304"/>
      <c r="AH7" s="304"/>
      <c r="AI7" s="304"/>
      <c r="AJ7" s="304"/>
      <c r="AK7" s="304"/>
      <c r="AL7" s="309"/>
      <c r="AM7" s="310" t="s">
        <v>48</v>
      </c>
      <c r="AN7" s="311" t="s">
        <v>49</v>
      </c>
      <c r="AO7" s="33" t="s">
        <v>194</v>
      </c>
      <c r="AP7" s="33" t="s">
        <v>195</v>
      </c>
      <c r="AQ7" s="33" t="s">
        <v>196</v>
      </c>
      <c r="AR7" s="33" t="s">
        <v>197</v>
      </c>
      <c r="AS7" s="33" t="s">
        <v>198</v>
      </c>
      <c r="AT7" s="33" t="s">
        <v>200</v>
      </c>
      <c r="AU7" s="33" t="s">
        <v>199</v>
      </c>
      <c r="AV7" s="341" t="s">
        <v>275</v>
      </c>
      <c r="AW7" s="343" t="s">
        <v>276</v>
      </c>
      <c r="AX7" s="343" t="s">
        <v>277</v>
      </c>
      <c r="AY7" s="343" t="s">
        <v>279</v>
      </c>
      <c r="AZ7" s="341" t="s">
        <v>280</v>
      </c>
      <c r="BA7" s="341" t="s">
        <v>278</v>
      </c>
      <c r="BB7" s="313" t="s">
        <v>109</v>
      </c>
      <c r="BC7" s="314"/>
      <c r="BD7" s="310" t="s">
        <v>50</v>
      </c>
      <c r="BE7" s="315"/>
      <c r="BF7" s="315"/>
      <c r="BG7" s="315"/>
      <c r="BH7" s="316"/>
      <c r="BI7" s="329"/>
      <c r="BJ7" s="294"/>
      <c r="BK7" s="325" t="s">
        <v>51</v>
      </c>
      <c r="BL7" s="326"/>
      <c r="BM7" s="326"/>
      <c r="BN7" s="326"/>
      <c r="BO7" s="326"/>
      <c r="BP7" s="326"/>
      <c r="BQ7" s="326"/>
      <c r="BR7" s="327"/>
      <c r="BS7" s="326" t="s">
        <v>246</v>
      </c>
      <c r="BT7" s="326"/>
      <c r="BU7" s="326"/>
      <c r="BV7" s="327"/>
    </row>
    <row r="8" spans="1:709" ht="52.5" customHeight="1" thickBot="1" x14ac:dyDescent="0.3">
      <c r="C8" s="302"/>
      <c r="D8" s="305"/>
      <c r="E8" s="319"/>
      <c r="F8" s="305"/>
      <c r="G8" s="305"/>
      <c r="H8" s="305"/>
      <c r="I8" s="346"/>
      <c r="J8" s="346"/>
      <c r="K8" s="346"/>
      <c r="L8" s="346"/>
      <c r="M8" s="321"/>
      <c r="N8" s="206" t="s">
        <v>11</v>
      </c>
      <c r="O8" s="228" t="s">
        <v>80</v>
      </c>
      <c r="P8" s="229" t="s">
        <v>52</v>
      </c>
      <c r="Q8" s="229" t="s">
        <v>53</v>
      </c>
      <c r="R8" s="229" t="s">
        <v>54</v>
      </c>
      <c r="S8" s="229" t="s">
        <v>55</v>
      </c>
      <c r="T8" s="229" t="s">
        <v>56</v>
      </c>
      <c r="U8" s="229" t="s">
        <v>57</v>
      </c>
      <c r="V8" s="229" t="s">
        <v>58</v>
      </c>
      <c r="W8" s="229" t="s">
        <v>59</v>
      </c>
      <c r="X8" s="229" t="s">
        <v>60</v>
      </c>
      <c r="Y8" s="229" t="s">
        <v>61</v>
      </c>
      <c r="Z8" s="229" t="s">
        <v>62</v>
      </c>
      <c r="AA8" s="229" t="s">
        <v>63</v>
      </c>
      <c r="AB8" s="229" t="s">
        <v>64</v>
      </c>
      <c r="AC8" s="229" t="s">
        <v>65</v>
      </c>
      <c r="AD8" s="229" t="s">
        <v>66</v>
      </c>
      <c r="AE8" s="229" t="s">
        <v>67</v>
      </c>
      <c r="AF8" s="229" t="s">
        <v>68</v>
      </c>
      <c r="AG8" s="229" t="s">
        <v>69</v>
      </c>
      <c r="AH8" s="229" t="s">
        <v>247</v>
      </c>
      <c r="AI8" s="230" t="s">
        <v>70</v>
      </c>
      <c r="AJ8" s="231" t="s">
        <v>12</v>
      </c>
      <c r="AK8" s="228" t="s">
        <v>81</v>
      </c>
      <c r="AL8" s="203" t="s">
        <v>71</v>
      </c>
      <c r="AM8" s="302"/>
      <c r="AN8" s="312"/>
      <c r="AO8" s="232" t="s">
        <v>122</v>
      </c>
      <c r="AP8" s="232" t="s">
        <v>121</v>
      </c>
      <c r="AQ8" s="232" t="s">
        <v>120</v>
      </c>
      <c r="AR8" s="232" t="s">
        <v>201</v>
      </c>
      <c r="AS8" s="232" t="s">
        <v>123</v>
      </c>
      <c r="AT8" s="232" t="s">
        <v>124</v>
      </c>
      <c r="AU8" s="232" t="s">
        <v>125</v>
      </c>
      <c r="AV8" s="342"/>
      <c r="AW8" s="342"/>
      <c r="AX8" s="342"/>
      <c r="AY8" s="342"/>
      <c r="AZ8" s="342"/>
      <c r="BA8" s="342"/>
      <c r="BB8" s="205" t="s">
        <v>11</v>
      </c>
      <c r="BC8" s="233" t="s">
        <v>12</v>
      </c>
      <c r="BD8" s="206" t="s">
        <v>11</v>
      </c>
      <c r="BE8" s="228" t="s">
        <v>82</v>
      </c>
      <c r="BF8" s="228" t="s">
        <v>12</v>
      </c>
      <c r="BG8" s="228" t="s">
        <v>83</v>
      </c>
      <c r="BH8" s="203" t="s">
        <v>71</v>
      </c>
      <c r="BI8" s="330"/>
      <c r="BJ8" s="295"/>
      <c r="BK8" s="79" t="s">
        <v>102</v>
      </c>
      <c r="BL8" s="75" t="s">
        <v>103</v>
      </c>
      <c r="BM8" s="76" t="s">
        <v>126</v>
      </c>
      <c r="BN8" s="77" t="s">
        <v>243</v>
      </c>
      <c r="BO8" s="77" t="s">
        <v>104</v>
      </c>
      <c r="BP8" s="77" t="s">
        <v>105</v>
      </c>
      <c r="BQ8" s="77" t="s">
        <v>127</v>
      </c>
      <c r="BR8" s="78" t="s">
        <v>74</v>
      </c>
      <c r="BS8" s="243" t="s">
        <v>73</v>
      </c>
      <c r="BT8" s="77" t="s">
        <v>72</v>
      </c>
      <c r="BU8" s="77" t="s">
        <v>244</v>
      </c>
      <c r="BV8" s="78" t="s">
        <v>74</v>
      </c>
    </row>
    <row r="9" spans="1:709" s="21" customFormat="1" ht="123" customHeight="1" x14ac:dyDescent="0.25">
      <c r="A9"/>
      <c r="B9"/>
      <c r="C9" s="260" t="s">
        <v>414</v>
      </c>
      <c r="D9" s="245" t="s">
        <v>442</v>
      </c>
      <c r="E9" s="245" t="s">
        <v>443</v>
      </c>
      <c r="F9" s="246" t="s">
        <v>128</v>
      </c>
      <c r="G9" s="246" t="s">
        <v>134</v>
      </c>
      <c r="H9" s="246" t="s">
        <v>145</v>
      </c>
      <c r="I9" s="214" t="s">
        <v>90</v>
      </c>
      <c r="J9" s="215" t="s">
        <v>309</v>
      </c>
      <c r="K9" s="216" t="s">
        <v>307</v>
      </c>
      <c r="L9" s="213" t="s">
        <v>107</v>
      </c>
      <c r="M9" s="217" t="s">
        <v>308</v>
      </c>
      <c r="N9" s="218" t="s">
        <v>84</v>
      </c>
      <c r="O9" s="218">
        <v>3</v>
      </c>
      <c r="P9" s="219">
        <v>1</v>
      </c>
      <c r="Q9" s="219">
        <v>1</v>
      </c>
      <c r="R9" s="219">
        <v>1</v>
      </c>
      <c r="S9" s="219">
        <v>1</v>
      </c>
      <c r="T9" s="219">
        <v>1</v>
      </c>
      <c r="U9" s="219">
        <v>1</v>
      </c>
      <c r="V9" s="219">
        <v>1</v>
      </c>
      <c r="W9" s="219">
        <v>1</v>
      </c>
      <c r="X9" s="219">
        <v>0</v>
      </c>
      <c r="Y9" s="219">
        <v>1</v>
      </c>
      <c r="Z9" s="219">
        <v>1</v>
      </c>
      <c r="AA9" s="219">
        <v>1</v>
      </c>
      <c r="AB9" s="219">
        <v>1</v>
      </c>
      <c r="AC9" s="219">
        <v>0</v>
      </c>
      <c r="AD9" s="219">
        <v>1</v>
      </c>
      <c r="AE9" s="219">
        <v>0</v>
      </c>
      <c r="AF9" s="219">
        <v>1</v>
      </c>
      <c r="AG9" s="219">
        <v>0</v>
      </c>
      <c r="AH9" s="219">
        <v>0</v>
      </c>
      <c r="AI9" s="219">
        <f>SUM(P9:AH9)</f>
        <v>14</v>
      </c>
      <c r="AJ9" s="220" t="str">
        <f>IF($AI9&lt;6,"3. Moderado",IF($AI9&lt;12,"4. Mayor",IF($AI9&gt;11,"5. Catastrófico")))</f>
        <v>5. Catastrófico</v>
      </c>
      <c r="AK9" s="221">
        <v>5</v>
      </c>
      <c r="AL9" s="222" t="str">
        <f>IF(O9+AK9=0," ",IF(OR(AND(O9=1,AK9=1),AND(O9=1,AK9=2),AND(O9=2,AK9=2),AND(O9=2,AK9=1),AND(O9=3,AK9=1)),"Bajo",IF(OR(AND(O9=1,AK9=3),AND(O9=2,AK9=3),AND(O9=3,AK9=2),AND(O9=4,AK9=1)),"Moderado",IF(OR(AND(O9=1,AK9=4),AND(O9=2,AK9=4),AND(O9=3,AK9=3),AND(O9=4,AK9=2),AND(O9=4,AK9=3),AND(O9=5,AK9=1),AND(O9=5,AK9=2)),"Alto",IF(OR(AND(O9=2,AK9=5),AND(O9=3,AK9=5),AND(O9=3,AK9=4),AND(O9=4,AK9=4),AND(O9=4,AK9=5),AND(O9=5,AK9=3),AND(O9=5,AK9=4),AND(O9=1,AK9=5),AND(O9=5,AK9=5)),"Extremo","")))))</f>
        <v>Extremo</v>
      </c>
      <c r="AM9" s="204" t="s">
        <v>511</v>
      </c>
      <c r="AN9" s="223" t="s">
        <v>5</v>
      </c>
      <c r="AO9" s="221">
        <v>15</v>
      </c>
      <c r="AP9" s="221">
        <v>15</v>
      </c>
      <c r="AQ9" s="221">
        <v>15</v>
      </c>
      <c r="AR9" s="221">
        <v>15</v>
      </c>
      <c r="AS9" s="221">
        <v>15</v>
      </c>
      <c r="AT9" s="221">
        <v>15</v>
      </c>
      <c r="AU9" s="221">
        <v>10</v>
      </c>
      <c r="AV9" s="89">
        <f t="shared" ref="AV9:AV23" si="0">SUM(AO9:AU9)</f>
        <v>100</v>
      </c>
      <c r="AW9" s="89" t="s">
        <v>220</v>
      </c>
      <c r="AX9" s="89" t="s">
        <v>220</v>
      </c>
      <c r="AY9" s="89">
        <v>100</v>
      </c>
      <c r="AZ9" s="89">
        <f>AVERAGE(AY9:AY9)</f>
        <v>100</v>
      </c>
      <c r="BA9" s="89" t="s">
        <v>220</v>
      </c>
      <c r="BB9" s="224" t="s">
        <v>112</v>
      </c>
      <c r="BC9" s="224" t="s">
        <v>112</v>
      </c>
      <c r="BD9" s="218" t="s">
        <v>150</v>
      </c>
      <c r="BE9" s="218">
        <v>1</v>
      </c>
      <c r="BF9" s="218" t="s">
        <v>100</v>
      </c>
      <c r="BG9" s="218">
        <v>3</v>
      </c>
      <c r="BH9" s="222" t="str">
        <f>IF(BE9+BG9=0," ",IF(OR(AND(BE9=1,BG9=1),AND(BE9=1,BG9=2),AND(BE9=2,BG9=2),AND(BE9=2,BG9=1),AND(BE9=3,BG9=1)),"Bajo",IF(OR(AND(BE9=1,BG9=3),AND(BE9=2,BG9=3),AND(BE9=3,BG9=2),AND(BE9=4,BG9=1)),"Moderado",IF(OR(AND(BE9=1,BG9=4),AND(BE9=2,BG9=4),AND(BE9=3,BG9=3),AND(BE9=4,BG9=2),AND(BE9=4,BG9=3),AND(BE9=5,BG9=1),AND(BE9=5,BG9=2)),"Alto",IF(OR(AND(BE9=2,BG9=5),AND(BE9=1,BG9=5),AND(BE9=3,BG9=5),AND(BE9=3,BG9=4),AND(BE9=4,BG9=4),AND(BE9=4,BG9=5),AND(BE9=5,BG9=3),AND(BE9=5,BG9=4),AND(BE9=5,BG9=5)),"Extremo","")))))</f>
        <v>Moderado</v>
      </c>
      <c r="BI9" s="259" t="s">
        <v>512</v>
      </c>
      <c r="BJ9" s="225" t="s">
        <v>115</v>
      </c>
      <c r="BK9" s="226">
        <v>45292</v>
      </c>
      <c r="BL9" s="226">
        <v>45657</v>
      </c>
      <c r="BM9" s="236" t="s">
        <v>513</v>
      </c>
      <c r="BN9" s="20" t="s">
        <v>314</v>
      </c>
      <c r="BO9" s="20" t="s">
        <v>315</v>
      </c>
      <c r="BP9" s="227">
        <v>2</v>
      </c>
      <c r="BQ9" s="20" t="s">
        <v>316</v>
      </c>
      <c r="BR9" s="20" t="s">
        <v>459</v>
      </c>
      <c r="BS9" s="242">
        <v>45618</v>
      </c>
      <c r="BT9" s="235" t="s">
        <v>514</v>
      </c>
      <c r="BU9" s="227" t="s">
        <v>440</v>
      </c>
      <c r="BV9" s="227" t="s">
        <v>441</v>
      </c>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row>
    <row r="10" spans="1:709" s="21" customFormat="1" ht="84" customHeight="1" x14ac:dyDescent="0.25">
      <c r="A10"/>
      <c r="B10"/>
      <c r="C10" s="354" t="s">
        <v>310</v>
      </c>
      <c r="D10" s="363" t="s">
        <v>406</v>
      </c>
      <c r="E10" s="245" t="s">
        <v>311</v>
      </c>
      <c r="F10" s="247" t="s">
        <v>16</v>
      </c>
      <c r="G10" s="247" t="s">
        <v>135</v>
      </c>
      <c r="H10" s="247" t="s">
        <v>147</v>
      </c>
      <c r="I10" s="348" t="s">
        <v>92</v>
      </c>
      <c r="J10" s="365" t="s">
        <v>398</v>
      </c>
      <c r="K10" s="358" t="s">
        <v>399</v>
      </c>
      <c r="L10" s="360" t="s">
        <v>107</v>
      </c>
      <c r="M10" s="356" t="s">
        <v>400</v>
      </c>
      <c r="N10" s="286" t="s">
        <v>98</v>
      </c>
      <c r="O10" s="285">
        <v>3</v>
      </c>
      <c r="P10" s="350">
        <v>1</v>
      </c>
      <c r="Q10" s="350">
        <v>1</v>
      </c>
      <c r="R10" s="350">
        <v>1</v>
      </c>
      <c r="S10" s="350">
        <v>1</v>
      </c>
      <c r="T10" s="350">
        <v>1</v>
      </c>
      <c r="U10" s="350">
        <v>1</v>
      </c>
      <c r="V10" s="350">
        <v>1</v>
      </c>
      <c r="W10" s="350">
        <v>1</v>
      </c>
      <c r="X10" s="350">
        <v>1</v>
      </c>
      <c r="Y10" s="350">
        <v>1</v>
      </c>
      <c r="Z10" s="350">
        <v>1</v>
      </c>
      <c r="AA10" s="350">
        <v>1</v>
      </c>
      <c r="AB10" s="350">
        <v>1</v>
      </c>
      <c r="AC10" s="350">
        <v>1</v>
      </c>
      <c r="AD10" s="350">
        <v>1</v>
      </c>
      <c r="AE10" s="350">
        <v>0</v>
      </c>
      <c r="AF10" s="350">
        <v>1</v>
      </c>
      <c r="AG10" s="350">
        <v>1</v>
      </c>
      <c r="AH10" s="350">
        <v>0</v>
      </c>
      <c r="AI10" s="331">
        <f t="shared" ref="AI10" si="1">SUM(P10:AH10)</f>
        <v>17</v>
      </c>
      <c r="AJ10" s="333" t="str">
        <f>IF($AI10&lt;6,"3. Moderado",IF($AI10&lt;12,"4. Mayor",IF($AI10&gt;11,"5. Catastrófico")))</f>
        <v>5. Catastrófico</v>
      </c>
      <c r="AK10" s="335">
        <v>5</v>
      </c>
      <c r="AL10" s="284" t="str">
        <f>IF(O10+AK10=0," ",IF(OR(AND(O10=1,AK10=1),AND(O10=1,AK10=2),AND(O10=2,AK10=2),AND(O10=2,AK10=1),AND(O10=3,AK10=1)),"Bajo",IF(OR(AND(O10=1,AK10=3),AND(O10=2,AK10=3),AND(O10=3,AK10=2),AND(O10=4,AK10=1)),"Moderado",IF(OR(AND(O10=1,AK10=4),AND(O10=2,AK10=4),AND(O10=3,AK10=3),AND(O10=4,AK10=2),AND(O10=4,AK10=3),AND(O10=5,AK10=1),AND(O10=5,AK10=2)),"Alto",IF(OR(AND(O10=2,AK10=5),AND(O10=3,AK10=5),AND(O10=3,AK10=4),AND(O10=4,AK10=4),AND(O10=4,AK10=5),AND(O10=5,AK10=3),AND(O10=5,AK10=4),AND(O10=1,AK10=5),AND(O10=5,AK10=5)),"Extremo","")))))</f>
        <v>Extremo</v>
      </c>
      <c r="AM10" s="204" t="s">
        <v>339</v>
      </c>
      <c r="AN10" s="23" t="s">
        <v>5</v>
      </c>
      <c r="AO10" s="24">
        <v>15</v>
      </c>
      <c r="AP10" s="24">
        <v>15</v>
      </c>
      <c r="AQ10" s="24">
        <v>15</v>
      </c>
      <c r="AR10" s="24">
        <v>15</v>
      </c>
      <c r="AS10" s="24">
        <v>15</v>
      </c>
      <c r="AT10" s="24">
        <v>15</v>
      </c>
      <c r="AU10" s="24">
        <v>10</v>
      </c>
      <c r="AV10" s="25">
        <f t="shared" si="0"/>
        <v>100</v>
      </c>
      <c r="AW10" s="25" t="s">
        <v>220</v>
      </c>
      <c r="AX10" s="25" t="s">
        <v>220</v>
      </c>
      <c r="AY10" s="25">
        <v>100</v>
      </c>
      <c r="AZ10" s="278">
        <f>AVERAGE(AY10:AY11)</f>
        <v>75</v>
      </c>
      <c r="BA10" s="278" t="s">
        <v>220</v>
      </c>
      <c r="BB10" s="280" t="s">
        <v>112</v>
      </c>
      <c r="BC10" s="282" t="s">
        <v>112</v>
      </c>
      <c r="BD10" s="286" t="s">
        <v>86</v>
      </c>
      <c r="BE10" s="285">
        <v>2</v>
      </c>
      <c r="BF10" s="285" t="s">
        <v>99</v>
      </c>
      <c r="BG10" s="285">
        <v>3</v>
      </c>
      <c r="BH10" s="284" t="str">
        <f>IF(BE10+BG10=0," ",IF(OR(AND(BE10=1,BG10=1),AND(BE10=1,BG10=2),AND(BE10=2,BG10=2),AND(BE10=2,BG10=1),AND(BE10=3,BG10=1)),"Bajo",IF(OR(AND(BE10=1,BG10=3),AND(BE10=2,BG10=3),AND(BE10=3,BG10=2),AND(BE10=4,BG10=1)),"Moderado",IF(OR(AND(BE10=1,BG10=4),AND(BE10=2,BG10=4),AND(BE10=3,BG10=3),AND(BE10=4,BG10=2),AND(BE10=4,BG10=3),AND(BE10=5,BG10=1),AND(BE10=5,BG10=2)),"Alto",IF(OR(AND(BE10=2,BG10=5),AND(BE10=1,BG10=5),AND(BE10=3,BG10=5),AND(BE10=3,BG10=4),AND(BE10=4,BG10=4),AND(BE10=4,BG10=5),AND(BE10=5,BG10=3),AND(BE10=5,BG10=4),AND(BE10=5,BG10=5)),"Extremo","")))))</f>
        <v>Moderado</v>
      </c>
      <c r="BI10" s="157" t="s">
        <v>313</v>
      </c>
      <c r="BJ10" s="276" t="s">
        <v>115</v>
      </c>
      <c r="BK10" s="226">
        <v>45292</v>
      </c>
      <c r="BL10" s="226">
        <v>45657</v>
      </c>
      <c r="BM10" s="87" t="s">
        <v>317</v>
      </c>
      <c r="BN10" s="87" t="s">
        <v>507</v>
      </c>
      <c r="BO10" s="88" t="s">
        <v>318</v>
      </c>
      <c r="BP10" s="175">
        <v>1</v>
      </c>
      <c r="BQ10" s="88" t="s">
        <v>319</v>
      </c>
      <c r="BR10" s="86" t="s">
        <v>495</v>
      </c>
      <c r="BS10" s="211">
        <v>45617</v>
      </c>
      <c r="BT10" s="175" t="s">
        <v>394</v>
      </c>
      <c r="BU10" s="212" t="s">
        <v>395</v>
      </c>
      <c r="BV10" s="209" t="s">
        <v>396</v>
      </c>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row>
    <row r="11" spans="1:709" s="21" customFormat="1" ht="107.25" customHeight="1" thickBot="1" x14ac:dyDescent="0.3">
      <c r="A11"/>
      <c r="B11"/>
      <c r="C11" s="355"/>
      <c r="D11" s="364"/>
      <c r="E11" s="245" t="s">
        <v>312</v>
      </c>
      <c r="F11" s="248" t="s">
        <v>130</v>
      </c>
      <c r="G11" s="249" t="s">
        <v>133</v>
      </c>
      <c r="H11" s="249" t="s">
        <v>145</v>
      </c>
      <c r="I11" s="349"/>
      <c r="J11" s="366"/>
      <c r="K11" s="359"/>
      <c r="L11" s="361"/>
      <c r="M11" s="357"/>
      <c r="N11" s="362"/>
      <c r="O11" s="352"/>
      <c r="P11" s="351"/>
      <c r="Q11" s="351"/>
      <c r="R11" s="351"/>
      <c r="S11" s="351"/>
      <c r="T11" s="351"/>
      <c r="U11" s="351"/>
      <c r="V11" s="351"/>
      <c r="W11" s="351"/>
      <c r="X11" s="351"/>
      <c r="Y11" s="351"/>
      <c r="Z11" s="351"/>
      <c r="AA11" s="351"/>
      <c r="AB11" s="351"/>
      <c r="AC11" s="351"/>
      <c r="AD11" s="351"/>
      <c r="AE11" s="351"/>
      <c r="AF11" s="351"/>
      <c r="AG11" s="351"/>
      <c r="AH11" s="351"/>
      <c r="AI11" s="332"/>
      <c r="AJ11" s="334"/>
      <c r="AK11" s="336"/>
      <c r="AL11" s="340"/>
      <c r="AM11" s="204" t="s">
        <v>340</v>
      </c>
      <c r="AN11" s="23" t="s">
        <v>5</v>
      </c>
      <c r="AO11" s="24">
        <v>15</v>
      </c>
      <c r="AP11" s="24">
        <v>15</v>
      </c>
      <c r="AQ11" s="24">
        <v>15</v>
      </c>
      <c r="AR11" s="24">
        <v>15</v>
      </c>
      <c r="AS11" s="24">
        <v>15</v>
      </c>
      <c r="AT11" s="24">
        <v>15</v>
      </c>
      <c r="AU11" s="28">
        <v>10</v>
      </c>
      <c r="AV11" s="32">
        <f t="shared" si="0"/>
        <v>100</v>
      </c>
      <c r="AW11" s="32" t="s">
        <v>220</v>
      </c>
      <c r="AX11" s="32" t="s">
        <v>3</v>
      </c>
      <c r="AY11" s="89">
        <v>50</v>
      </c>
      <c r="AZ11" s="279"/>
      <c r="BA11" s="279"/>
      <c r="BB11" s="281"/>
      <c r="BC11" s="283"/>
      <c r="BD11" s="286"/>
      <c r="BE11" s="285"/>
      <c r="BF11" s="285"/>
      <c r="BG11" s="285"/>
      <c r="BH11" s="284"/>
      <c r="BI11" s="158"/>
      <c r="BJ11" s="277"/>
      <c r="BK11" s="226">
        <v>45292</v>
      </c>
      <c r="BL11" s="226">
        <v>45657</v>
      </c>
      <c r="BM11" s="87" t="s">
        <v>320</v>
      </c>
      <c r="BN11" s="87" t="s">
        <v>321</v>
      </c>
      <c r="BO11" s="88" t="s">
        <v>322</v>
      </c>
      <c r="BP11" s="175">
        <v>1</v>
      </c>
      <c r="BQ11" s="88" t="s">
        <v>322</v>
      </c>
      <c r="BR11" s="86" t="s">
        <v>323</v>
      </c>
      <c r="BS11" s="211">
        <v>45617</v>
      </c>
      <c r="BT11" s="175" t="s">
        <v>397</v>
      </c>
      <c r="BU11" s="175" t="s">
        <v>395</v>
      </c>
      <c r="BV11" s="175" t="s">
        <v>401</v>
      </c>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row>
    <row r="12" spans="1:709" s="21" customFormat="1" ht="153" customHeight="1" thickBot="1" x14ac:dyDescent="0.3">
      <c r="A12"/>
      <c r="B12"/>
      <c r="C12" s="264" t="s">
        <v>333</v>
      </c>
      <c r="D12" s="267" t="s">
        <v>451</v>
      </c>
      <c r="E12" s="250" t="s">
        <v>336</v>
      </c>
      <c r="F12" s="250" t="s">
        <v>129</v>
      </c>
      <c r="G12" s="250" t="s">
        <v>133</v>
      </c>
      <c r="H12" s="250" t="s">
        <v>143</v>
      </c>
      <c r="I12" s="159" t="s">
        <v>249</v>
      </c>
      <c r="J12" s="146" t="s">
        <v>334</v>
      </c>
      <c r="K12" s="149" t="s">
        <v>338</v>
      </c>
      <c r="L12" s="151" t="s">
        <v>107</v>
      </c>
      <c r="M12" s="147" t="s">
        <v>337</v>
      </c>
      <c r="N12" s="153" t="s">
        <v>98</v>
      </c>
      <c r="O12" s="155">
        <v>4</v>
      </c>
      <c r="P12" s="141">
        <v>1</v>
      </c>
      <c r="Q12" s="141">
        <v>1</v>
      </c>
      <c r="R12" s="141">
        <v>1</v>
      </c>
      <c r="S12" s="141">
        <v>1</v>
      </c>
      <c r="T12" s="141">
        <v>1</v>
      </c>
      <c r="U12" s="141">
        <v>1</v>
      </c>
      <c r="V12" s="141">
        <v>1</v>
      </c>
      <c r="W12" s="141">
        <v>1</v>
      </c>
      <c r="X12" s="141">
        <v>0</v>
      </c>
      <c r="Y12" s="141">
        <v>1</v>
      </c>
      <c r="Z12" s="141">
        <v>1</v>
      </c>
      <c r="AA12" s="141">
        <v>1</v>
      </c>
      <c r="AB12" s="141">
        <v>0</v>
      </c>
      <c r="AC12" s="141">
        <v>0</v>
      </c>
      <c r="AD12" s="141">
        <v>1</v>
      </c>
      <c r="AE12" s="141">
        <v>0</v>
      </c>
      <c r="AF12" s="141">
        <v>1</v>
      </c>
      <c r="AG12" s="141">
        <v>0</v>
      </c>
      <c r="AH12" s="141">
        <v>0</v>
      </c>
      <c r="AI12" s="141">
        <f>SUM(P12:AH12)</f>
        <v>13</v>
      </c>
      <c r="AJ12" s="143" t="s">
        <v>97</v>
      </c>
      <c r="AK12" s="144">
        <v>5</v>
      </c>
      <c r="AL12" s="166" t="str">
        <f t="shared" ref="AL12:AL23" si="2">IF(O12+AK12=0," ",IF(OR(AND(O12=1,AK12=1),AND(O12=1,AK12=2),AND(O12=2,AK12=2),AND(O12=2,AK12=1),AND(O12=3,AK12=1)),"Bajo",IF(OR(AND(O12=1,AK12=3),AND(O12=2,AK12=3),AND(O12=3,AK12=2),AND(O12=4,AK12=1)),"Moderado",IF(OR(AND(O12=1,AK12=4),AND(O12=2,AK12=4),AND(O12=3,AK12=3),AND(O12=4,AK12=2),AND(O12=4,AK12=3),AND(O12=5,AK12=1),AND(O12=5,AK12=2)),"Alto",IF(OR(AND(O12=2,AK12=5),AND(O12=3,AK12=5),AND(O12=3,AK12=4),AND(O12=4,AK12=4),AND(O12=4,AK12=5),AND(O12=5,AK12=3),AND(O12=5,AK12=4),AND(O12=1,AK12=5),AND(O12=5,AK12=5)),"Extremo","")))))</f>
        <v>Extremo</v>
      </c>
      <c r="AM12" s="176" t="s">
        <v>527</v>
      </c>
      <c r="AN12" s="194" t="s">
        <v>5</v>
      </c>
      <c r="AO12" s="144">
        <v>15</v>
      </c>
      <c r="AP12" s="144">
        <v>15</v>
      </c>
      <c r="AQ12" s="144">
        <v>15</v>
      </c>
      <c r="AR12" s="144">
        <v>15</v>
      </c>
      <c r="AS12" s="144">
        <v>12</v>
      </c>
      <c r="AT12" s="144">
        <v>12</v>
      </c>
      <c r="AU12" s="144">
        <v>10</v>
      </c>
      <c r="AV12" s="161">
        <f t="shared" si="0"/>
        <v>94</v>
      </c>
      <c r="AW12" s="161" t="s">
        <v>3</v>
      </c>
      <c r="AX12" s="161" t="s">
        <v>220</v>
      </c>
      <c r="AY12" s="161">
        <v>50</v>
      </c>
      <c r="AZ12" s="161">
        <f>AVERAGE(AY12)</f>
        <v>50</v>
      </c>
      <c r="BA12" s="161" t="s">
        <v>3</v>
      </c>
      <c r="BB12" s="168" t="s">
        <v>112</v>
      </c>
      <c r="BC12" s="170" t="s">
        <v>112</v>
      </c>
      <c r="BD12" s="153" t="s">
        <v>84</v>
      </c>
      <c r="BE12" s="155">
        <v>3</v>
      </c>
      <c r="BF12" s="155" t="s">
        <v>85</v>
      </c>
      <c r="BG12" s="155">
        <v>4</v>
      </c>
      <c r="BH12" s="163" t="str">
        <f t="shared" ref="BH12:BH23" si="3">IF(BE12+BG12=0," ",IF(OR(AND(BE12=1,BG12=1),AND(BE12=1,BG12=2),AND(BE12=2,BG12=2),AND(BE12=2,BG12=1),AND(BE12=3,BG12=1)),"Bajo",IF(OR(AND(BE12=1,BG12=3),AND(BE12=2,BG12=3),AND(BE12=3,BG12=2),AND(BE12=4,BG12=1)),"Moderado",IF(OR(AND(BE12=1,BG12=4),AND(BE12=2,BG12=4),AND(BE12=3,BG12=3),AND(BE12=4,BG12=2),AND(BE12=4,BG12=3),AND(BE12=5,BG12=1),AND(BE12=5,BG12=2)),"Alto",IF(OR(AND(BE12=2,BG12=5),AND(BE12=1,BG12=5),AND(BE12=3,BG12=5),AND(BE12=3,BG12=4),AND(BE12=4,BG12=4),AND(BE12=4,BG12=5),AND(BE12=5,BG12=3),AND(BE12=5,BG12=4),AND(BE12=5,BG12=5)),"Extremo","")))))</f>
        <v>Extremo</v>
      </c>
      <c r="BI12" s="157" t="s">
        <v>486</v>
      </c>
      <c r="BJ12" s="174" t="s">
        <v>115</v>
      </c>
      <c r="BK12" s="226">
        <v>45292</v>
      </c>
      <c r="BL12" s="226">
        <v>45657</v>
      </c>
      <c r="BM12" s="202" t="s">
        <v>496</v>
      </c>
      <c r="BN12" s="195" t="s">
        <v>349</v>
      </c>
      <c r="BO12" s="196" t="s">
        <v>498</v>
      </c>
      <c r="BP12" s="197">
        <v>1</v>
      </c>
      <c r="BQ12" s="196" t="s">
        <v>352</v>
      </c>
      <c r="BR12" s="265" t="s">
        <v>353</v>
      </c>
      <c r="BS12" s="238">
        <v>45622</v>
      </c>
      <c r="BT12" s="266" t="s">
        <v>528</v>
      </c>
      <c r="BU12" s="197" t="s">
        <v>453</v>
      </c>
      <c r="BV12" s="197" t="s">
        <v>497</v>
      </c>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row>
    <row r="13" spans="1:709" s="21" customFormat="1" ht="143.25" customHeight="1" thickBot="1" x14ac:dyDescent="0.3">
      <c r="A13"/>
      <c r="B13"/>
      <c r="C13" s="268" t="s">
        <v>380</v>
      </c>
      <c r="D13" s="269" t="s">
        <v>421</v>
      </c>
      <c r="E13" s="271" t="s">
        <v>423</v>
      </c>
      <c r="F13" s="251" t="s">
        <v>16</v>
      </c>
      <c r="G13" s="251" t="s">
        <v>135</v>
      </c>
      <c r="H13" s="251" t="s">
        <v>147</v>
      </c>
      <c r="I13" s="178" t="s">
        <v>332</v>
      </c>
      <c r="J13" s="270" t="s">
        <v>422</v>
      </c>
      <c r="K13" s="177" t="s">
        <v>341</v>
      </c>
      <c r="L13" s="177" t="s">
        <v>107</v>
      </c>
      <c r="M13" s="272" t="s">
        <v>424</v>
      </c>
      <c r="N13" s="179" t="s">
        <v>84</v>
      </c>
      <c r="O13" s="180">
        <v>3</v>
      </c>
      <c r="P13" s="181">
        <v>1</v>
      </c>
      <c r="Q13" s="181">
        <v>1</v>
      </c>
      <c r="R13" s="181">
        <v>1</v>
      </c>
      <c r="S13" s="181">
        <v>1</v>
      </c>
      <c r="T13" s="181">
        <v>1</v>
      </c>
      <c r="U13" s="181">
        <v>1</v>
      </c>
      <c r="V13" s="181">
        <v>1</v>
      </c>
      <c r="W13" s="181">
        <v>1</v>
      </c>
      <c r="X13" s="181">
        <v>1</v>
      </c>
      <c r="Y13" s="181">
        <v>1</v>
      </c>
      <c r="Z13" s="181">
        <v>1</v>
      </c>
      <c r="AA13" s="181">
        <v>1</v>
      </c>
      <c r="AB13" s="181">
        <v>0</v>
      </c>
      <c r="AC13" s="181">
        <v>0</v>
      </c>
      <c r="AD13" s="181">
        <v>1</v>
      </c>
      <c r="AE13" s="181">
        <v>0</v>
      </c>
      <c r="AF13" s="181">
        <v>1</v>
      </c>
      <c r="AG13" s="181">
        <v>0</v>
      </c>
      <c r="AH13" s="181">
        <v>0</v>
      </c>
      <c r="AI13" s="142">
        <f>SUM(P13:AH13)</f>
        <v>14</v>
      </c>
      <c r="AJ13" s="182" t="s">
        <v>97</v>
      </c>
      <c r="AK13" s="172">
        <v>5</v>
      </c>
      <c r="AL13" s="167" t="str">
        <f t="shared" si="2"/>
        <v>Extremo</v>
      </c>
      <c r="AM13" s="200" t="s">
        <v>529</v>
      </c>
      <c r="AN13" s="183" t="s">
        <v>5</v>
      </c>
      <c r="AO13" s="172">
        <v>15</v>
      </c>
      <c r="AP13" s="172">
        <v>15</v>
      </c>
      <c r="AQ13" s="172">
        <v>15</v>
      </c>
      <c r="AR13" s="172">
        <v>15</v>
      </c>
      <c r="AS13" s="172">
        <v>15</v>
      </c>
      <c r="AT13" s="172">
        <v>15</v>
      </c>
      <c r="AU13" s="172">
        <v>10</v>
      </c>
      <c r="AV13" s="162">
        <f t="shared" si="0"/>
        <v>100</v>
      </c>
      <c r="AW13" s="173" t="s">
        <v>220</v>
      </c>
      <c r="AX13" s="173" t="s">
        <v>220</v>
      </c>
      <c r="AY13" s="173">
        <v>100</v>
      </c>
      <c r="AZ13" s="162">
        <f>AVERAGE(AY13)</f>
        <v>100</v>
      </c>
      <c r="BA13" s="173" t="s">
        <v>220</v>
      </c>
      <c r="BB13" s="184" t="s">
        <v>112</v>
      </c>
      <c r="BC13" s="185" t="s">
        <v>112</v>
      </c>
      <c r="BD13" s="179" t="s">
        <v>150</v>
      </c>
      <c r="BE13" s="180">
        <v>1</v>
      </c>
      <c r="BF13" s="180" t="s">
        <v>99</v>
      </c>
      <c r="BG13" s="180">
        <v>3</v>
      </c>
      <c r="BH13" s="164" t="str">
        <f t="shared" si="3"/>
        <v>Moderado</v>
      </c>
      <c r="BI13" s="187" t="s">
        <v>425</v>
      </c>
      <c r="BJ13" s="186" t="s">
        <v>115</v>
      </c>
      <c r="BK13" s="226">
        <v>45292</v>
      </c>
      <c r="BL13" s="226">
        <v>45657</v>
      </c>
      <c r="BM13" s="188" t="s">
        <v>426</v>
      </c>
      <c r="BN13" s="201" t="s">
        <v>350</v>
      </c>
      <c r="BO13" s="201" t="s">
        <v>427</v>
      </c>
      <c r="BP13" s="201">
        <v>4</v>
      </c>
      <c r="BQ13" s="201" t="s">
        <v>428</v>
      </c>
      <c r="BR13" s="201" t="s">
        <v>429</v>
      </c>
      <c r="BS13" s="226">
        <v>45622</v>
      </c>
      <c r="BT13" s="175" t="s">
        <v>438</v>
      </c>
      <c r="BU13" s="201" t="s">
        <v>350</v>
      </c>
      <c r="BV13" s="201" t="s">
        <v>439</v>
      </c>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row>
    <row r="14" spans="1:709" s="21" customFormat="1" ht="288.75" customHeight="1" thickBot="1" x14ac:dyDescent="0.3">
      <c r="A14"/>
      <c r="B14"/>
      <c r="C14" s="274" t="s">
        <v>325</v>
      </c>
      <c r="D14" s="252" t="s">
        <v>455</v>
      </c>
      <c r="E14" s="253" t="s">
        <v>335</v>
      </c>
      <c r="F14" s="248" t="s">
        <v>130</v>
      </c>
      <c r="G14" s="248" t="s">
        <v>131</v>
      </c>
      <c r="H14" s="248" t="s">
        <v>145</v>
      </c>
      <c r="I14" s="160" t="s">
        <v>342</v>
      </c>
      <c r="J14" s="198" t="s">
        <v>324</v>
      </c>
      <c r="K14" s="150" t="s">
        <v>326</v>
      </c>
      <c r="L14" s="152" t="s">
        <v>107</v>
      </c>
      <c r="M14" s="148" t="s">
        <v>327</v>
      </c>
      <c r="N14" s="154" t="s">
        <v>84</v>
      </c>
      <c r="O14" s="156">
        <v>3</v>
      </c>
      <c r="P14" s="142">
        <v>1</v>
      </c>
      <c r="Q14" s="142">
        <v>1</v>
      </c>
      <c r="R14" s="142">
        <v>1</v>
      </c>
      <c r="S14" s="142">
        <v>1</v>
      </c>
      <c r="T14" s="142">
        <v>1</v>
      </c>
      <c r="U14" s="142">
        <v>0</v>
      </c>
      <c r="V14" s="142">
        <v>1</v>
      </c>
      <c r="W14" s="142">
        <v>0</v>
      </c>
      <c r="X14" s="142">
        <v>0</v>
      </c>
      <c r="Y14" s="142">
        <v>1</v>
      </c>
      <c r="Z14" s="142">
        <v>1</v>
      </c>
      <c r="AA14" s="142">
        <v>1</v>
      </c>
      <c r="AB14" s="142">
        <v>1</v>
      </c>
      <c r="AC14" s="142">
        <v>0</v>
      </c>
      <c r="AD14" s="142">
        <v>1</v>
      </c>
      <c r="AE14" s="142">
        <v>0</v>
      </c>
      <c r="AF14" s="142">
        <v>1</v>
      </c>
      <c r="AG14" s="142">
        <v>0</v>
      </c>
      <c r="AH14" s="142">
        <v>0</v>
      </c>
      <c r="AI14" s="142">
        <f t="shared" ref="AI14" si="4">SUM(P14:AH14)</f>
        <v>12</v>
      </c>
      <c r="AJ14" s="165" t="str">
        <f t="shared" ref="AJ14:AJ23" si="5">IF($AI14&lt;6,"3. Moderado",IF($AI14&lt;12,"4. Mayor",IF($AI14&gt;11,"5. Catastrófico")))</f>
        <v>5. Catastrófico</v>
      </c>
      <c r="AK14" s="145">
        <v>5</v>
      </c>
      <c r="AL14" s="167" t="str">
        <f t="shared" si="2"/>
        <v>Extremo</v>
      </c>
      <c r="AM14" s="199" t="s">
        <v>328</v>
      </c>
      <c r="AN14" s="191" t="s">
        <v>5</v>
      </c>
      <c r="AO14" s="145">
        <v>15</v>
      </c>
      <c r="AP14" s="145">
        <v>12</v>
      </c>
      <c r="AQ14" s="145">
        <v>12</v>
      </c>
      <c r="AR14" s="145">
        <v>10</v>
      </c>
      <c r="AS14" s="145">
        <v>12</v>
      </c>
      <c r="AT14" s="145">
        <v>15</v>
      </c>
      <c r="AU14" s="145">
        <v>10</v>
      </c>
      <c r="AV14" s="162">
        <f t="shared" si="0"/>
        <v>86</v>
      </c>
      <c r="AW14" s="162" t="s">
        <v>3</v>
      </c>
      <c r="AX14" s="162" t="s">
        <v>3</v>
      </c>
      <c r="AY14" s="162">
        <v>50</v>
      </c>
      <c r="AZ14" s="162">
        <f>AVERAGE(AY14:AY14)</f>
        <v>50</v>
      </c>
      <c r="BA14" s="162" t="s">
        <v>3</v>
      </c>
      <c r="BB14" s="169" t="s">
        <v>112</v>
      </c>
      <c r="BC14" s="171" t="s">
        <v>112</v>
      </c>
      <c r="BD14" s="154" t="s">
        <v>86</v>
      </c>
      <c r="BE14" s="156">
        <v>2</v>
      </c>
      <c r="BF14" s="156" t="s">
        <v>85</v>
      </c>
      <c r="BG14" s="156">
        <v>4</v>
      </c>
      <c r="BH14" s="164" t="str">
        <f t="shared" si="3"/>
        <v>Alto</v>
      </c>
      <c r="BI14" s="158" t="s">
        <v>329</v>
      </c>
      <c r="BJ14" s="158" t="s">
        <v>115</v>
      </c>
      <c r="BK14" s="226">
        <v>45292</v>
      </c>
      <c r="BL14" s="226">
        <v>45657</v>
      </c>
      <c r="BM14" s="192" t="s">
        <v>484</v>
      </c>
      <c r="BN14" s="192" t="s">
        <v>330</v>
      </c>
      <c r="BO14" s="189" t="s">
        <v>354</v>
      </c>
      <c r="BP14" s="189">
        <v>1</v>
      </c>
      <c r="BQ14" s="189" t="s">
        <v>322</v>
      </c>
      <c r="BR14" s="190" t="s">
        <v>331</v>
      </c>
      <c r="BS14" s="207">
        <v>45623</v>
      </c>
      <c r="BT14" s="189" t="s">
        <v>530</v>
      </c>
      <c r="BU14" s="240" t="s">
        <v>485</v>
      </c>
      <c r="BV14" s="241" t="s">
        <v>401</v>
      </c>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row>
    <row r="15" spans="1:709" s="21" customFormat="1" ht="147.75" customHeight="1" thickBot="1" x14ac:dyDescent="0.3">
      <c r="A15"/>
      <c r="B15"/>
      <c r="C15" s="274" t="s">
        <v>343</v>
      </c>
      <c r="D15" s="255" t="s">
        <v>454</v>
      </c>
      <c r="E15" s="255" t="s">
        <v>346</v>
      </c>
      <c r="F15" s="248" t="s">
        <v>128</v>
      </c>
      <c r="G15" s="248" t="s">
        <v>133</v>
      </c>
      <c r="H15" s="248" t="s">
        <v>144</v>
      </c>
      <c r="I15" s="160" t="s">
        <v>344</v>
      </c>
      <c r="J15" s="198" t="s">
        <v>345</v>
      </c>
      <c r="K15" s="273" t="s">
        <v>358</v>
      </c>
      <c r="L15" s="152" t="s">
        <v>107</v>
      </c>
      <c r="M15" s="393" t="s">
        <v>347</v>
      </c>
      <c r="N15" s="154" t="s">
        <v>98</v>
      </c>
      <c r="O15" s="156">
        <v>4</v>
      </c>
      <c r="P15" s="142">
        <v>1</v>
      </c>
      <c r="Q15" s="142">
        <v>1</v>
      </c>
      <c r="R15" s="142">
        <v>1</v>
      </c>
      <c r="S15" s="142">
        <v>1</v>
      </c>
      <c r="T15" s="142">
        <v>1</v>
      </c>
      <c r="U15" s="142">
        <v>1</v>
      </c>
      <c r="V15" s="142">
        <v>1</v>
      </c>
      <c r="W15" s="142">
        <v>1</v>
      </c>
      <c r="X15" s="142">
        <v>0</v>
      </c>
      <c r="Y15" s="142">
        <v>1</v>
      </c>
      <c r="Z15" s="142">
        <v>1</v>
      </c>
      <c r="AA15" s="142">
        <v>1</v>
      </c>
      <c r="AB15" s="142">
        <v>1</v>
      </c>
      <c r="AC15" s="142">
        <v>1</v>
      </c>
      <c r="AD15" s="142">
        <v>1</v>
      </c>
      <c r="AE15" s="142">
        <v>0</v>
      </c>
      <c r="AF15" s="142">
        <v>1</v>
      </c>
      <c r="AG15" s="142">
        <v>0</v>
      </c>
      <c r="AH15" s="142">
        <v>0</v>
      </c>
      <c r="AI15" s="142">
        <f>SUM(P15:AH15)</f>
        <v>15</v>
      </c>
      <c r="AJ15" s="165" t="str">
        <f t="shared" si="5"/>
        <v>5. Catastrófico</v>
      </c>
      <c r="AK15" s="145">
        <v>5</v>
      </c>
      <c r="AL15" s="167" t="str">
        <f t="shared" si="2"/>
        <v>Extremo</v>
      </c>
      <c r="AM15" s="199" t="s">
        <v>539</v>
      </c>
      <c r="AN15" s="191" t="s">
        <v>5</v>
      </c>
      <c r="AO15" s="145">
        <v>15</v>
      </c>
      <c r="AP15" s="145">
        <v>12</v>
      </c>
      <c r="AQ15" s="145">
        <v>15</v>
      </c>
      <c r="AR15" s="145">
        <v>15</v>
      </c>
      <c r="AS15" s="145">
        <v>15</v>
      </c>
      <c r="AT15" s="145">
        <v>15</v>
      </c>
      <c r="AU15" s="145">
        <v>10</v>
      </c>
      <c r="AV15" s="162">
        <f t="shared" si="0"/>
        <v>97</v>
      </c>
      <c r="AW15" s="162" t="s">
        <v>220</v>
      </c>
      <c r="AX15" s="162" t="s">
        <v>220</v>
      </c>
      <c r="AY15" s="162">
        <v>100</v>
      </c>
      <c r="AZ15" s="162">
        <f>AVERAGE(AY15:AY15)</f>
        <v>100</v>
      </c>
      <c r="BA15" s="162" t="s">
        <v>220</v>
      </c>
      <c r="BB15" s="169" t="s">
        <v>112</v>
      </c>
      <c r="BC15" s="171" t="s">
        <v>112</v>
      </c>
      <c r="BD15" s="154" t="s">
        <v>86</v>
      </c>
      <c r="BE15" s="156">
        <v>2</v>
      </c>
      <c r="BF15" s="156" t="s">
        <v>99</v>
      </c>
      <c r="BG15" s="156">
        <v>3</v>
      </c>
      <c r="BH15" s="164" t="str">
        <f t="shared" si="3"/>
        <v>Moderado</v>
      </c>
      <c r="BI15" s="158" t="s">
        <v>348</v>
      </c>
      <c r="BJ15" s="158" t="s">
        <v>115</v>
      </c>
      <c r="BK15" s="226">
        <v>45292</v>
      </c>
      <c r="BL15" s="226">
        <v>45657</v>
      </c>
      <c r="BM15" s="234" t="s">
        <v>501</v>
      </c>
      <c r="BN15" s="189" t="s">
        <v>483</v>
      </c>
      <c r="BO15" s="189" t="s">
        <v>351</v>
      </c>
      <c r="BP15" s="189">
        <v>6</v>
      </c>
      <c r="BQ15" s="189" t="s">
        <v>503</v>
      </c>
      <c r="BR15" s="237" t="s">
        <v>482</v>
      </c>
      <c r="BS15" s="31">
        <v>45624</v>
      </c>
      <c r="BT15" s="175" t="s">
        <v>502</v>
      </c>
      <c r="BU15" s="201" t="s">
        <v>480</v>
      </c>
      <c r="BV15" s="201" t="s">
        <v>481</v>
      </c>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row>
    <row r="16" spans="1:709" ht="266.25" customHeight="1" thickBot="1" x14ac:dyDescent="0.3">
      <c r="C16" s="274" t="s">
        <v>365</v>
      </c>
      <c r="D16" s="255" t="s">
        <v>458</v>
      </c>
      <c r="E16" s="254" t="s">
        <v>366</v>
      </c>
      <c r="F16" s="248" t="s">
        <v>130</v>
      </c>
      <c r="G16" s="248" t="s">
        <v>133</v>
      </c>
      <c r="H16" s="248" t="s">
        <v>145</v>
      </c>
      <c r="I16" s="160" t="s">
        <v>357</v>
      </c>
      <c r="J16" s="239" t="s">
        <v>364</v>
      </c>
      <c r="K16" s="150" t="s">
        <v>367</v>
      </c>
      <c r="L16" s="150" t="s">
        <v>107</v>
      </c>
      <c r="M16" s="150" t="s">
        <v>433</v>
      </c>
      <c r="N16" s="154" t="s">
        <v>98</v>
      </c>
      <c r="O16" s="156">
        <v>4</v>
      </c>
      <c r="P16" s="142">
        <v>1</v>
      </c>
      <c r="Q16" s="142">
        <v>1</v>
      </c>
      <c r="R16" s="142">
        <v>1</v>
      </c>
      <c r="S16" s="142">
        <v>1</v>
      </c>
      <c r="T16" s="142">
        <v>1</v>
      </c>
      <c r="U16" s="142">
        <v>1</v>
      </c>
      <c r="V16" s="142">
        <v>1</v>
      </c>
      <c r="W16" s="142">
        <v>1</v>
      </c>
      <c r="X16" s="142">
        <v>1</v>
      </c>
      <c r="Y16" s="142">
        <v>1</v>
      </c>
      <c r="Z16" s="142">
        <v>1</v>
      </c>
      <c r="AA16" s="142">
        <v>1</v>
      </c>
      <c r="AB16" s="142">
        <v>1</v>
      </c>
      <c r="AC16" s="142">
        <v>1</v>
      </c>
      <c r="AD16" s="142">
        <v>1</v>
      </c>
      <c r="AE16" s="142">
        <v>0</v>
      </c>
      <c r="AF16" s="142">
        <v>1</v>
      </c>
      <c r="AG16" s="142">
        <v>0</v>
      </c>
      <c r="AH16" s="142">
        <v>0</v>
      </c>
      <c r="AI16" s="142">
        <f>SUM(P16:AH16)</f>
        <v>16</v>
      </c>
      <c r="AJ16" s="165" t="s">
        <v>97</v>
      </c>
      <c r="AK16" s="145">
        <v>5</v>
      </c>
      <c r="AL16" s="167" t="str">
        <f t="shared" si="2"/>
        <v>Extremo</v>
      </c>
      <c r="AM16" s="244" t="s">
        <v>531</v>
      </c>
      <c r="AN16" s="191" t="s">
        <v>5</v>
      </c>
      <c r="AO16" s="145">
        <v>15</v>
      </c>
      <c r="AP16" s="145">
        <v>15</v>
      </c>
      <c r="AQ16" s="145">
        <v>15</v>
      </c>
      <c r="AR16" s="145">
        <v>15</v>
      </c>
      <c r="AS16" s="145">
        <v>15</v>
      </c>
      <c r="AT16" s="145">
        <v>15</v>
      </c>
      <c r="AU16" s="145">
        <v>10</v>
      </c>
      <c r="AV16" s="162">
        <f t="shared" si="0"/>
        <v>100</v>
      </c>
      <c r="AW16" s="162" t="s">
        <v>220</v>
      </c>
      <c r="AX16" s="162" t="s">
        <v>220</v>
      </c>
      <c r="AY16" s="162">
        <v>100</v>
      </c>
      <c r="AZ16" s="162">
        <v>100</v>
      </c>
      <c r="BA16" s="162" t="s">
        <v>220</v>
      </c>
      <c r="BB16" s="169" t="s">
        <v>112</v>
      </c>
      <c r="BC16" s="171" t="s">
        <v>112</v>
      </c>
      <c r="BD16" s="154" t="s">
        <v>86</v>
      </c>
      <c r="BE16" s="156">
        <v>2</v>
      </c>
      <c r="BF16" s="156" t="s">
        <v>99</v>
      </c>
      <c r="BG16" s="156">
        <v>3</v>
      </c>
      <c r="BH16" s="164" t="str">
        <f t="shared" si="3"/>
        <v>Moderado</v>
      </c>
      <c r="BI16" s="158" t="s">
        <v>487</v>
      </c>
      <c r="BJ16" s="158" t="s">
        <v>115</v>
      </c>
      <c r="BK16" s="226">
        <v>45292</v>
      </c>
      <c r="BL16" s="226">
        <v>45657</v>
      </c>
      <c r="BM16" s="189" t="s">
        <v>369</v>
      </c>
      <c r="BN16" s="192" t="s">
        <v>374</v>
      </c>
      <c r="BO16" s="189" t="s">
        <v>370</v>
      </c>
      <c r="BP16" s="189" t="s">
        <v>371</v>
      </c>
      <c r="BQ16" s="189" t="s">
        <v>372</v>
      </c>
      <c r="BR16" s="241" t="s">
        <v>373</v>
      </c>
      <c r="BS16" s="207">
        <v>45624</v>
      </c>
      <c r="BT16" s="234" t="s">
        <v>532</v>
      </c>
      <c r="BU16" s="193" t="s">
        <v>488</v>
      </c>
      <c r="BV16" s="241" t="s">
        <v>489</v>
      </c>
    </row>
    <row r="17" spans="3:74" ht="177" customHeight="1" thickBot="1" x14ac:dyDescent="0.3">
      <c r="C17" s="274" t="s">
        <v>379</v>
      </c>
      <c r="D17" s="255" t="s">
        <v>456</v>
      </c>
      <c r="E17" s="248" t="s">
        <v>463</v>
      </c>
      <c r="F17" s="248" t="s">
        <v>130</v>
      </c>
      <c r="G17" s="248" t="s">
        <v>133</v>
      </c>
      <c r="H17" s="248" t="s">
        <v>143</v>
      </c>
      <c r="I17" s="160" t="s">
        <v>363</v>
      </c>
      <c r="J17" s="198" t="s">
        <v>462</v>
      </c>
      <c r="K17" s="273" t="s">
        <v>464</v>
      </c>
      <c r="L17" s="152" t="s">
        <v>107</v>
      </c>
      <c r="M17" s="392" t="s">
        <v>465</v>
      </c>
      <c r="N17" s="154" t="s">
        <v>98</v>
      </c>
      <c r="O17" s="156">
        <v>4</v>
      </c>
      <c r="P17" s="142">
        <v>1</v>
      </c>
      <c r="Q17" s="142">
        <v>1</v>
      </c>
      <c r="R17" s="142">
        <v>1</v>
      </c>
      <c r="S17" s="142">
        <v>1</v>
      </c>
      <c r="T17" s="142">
        <v>1</v>
      </c>
      <c r="U17" s="142">
        <v>1</v>
      </c>
      <c r="V17" s="142">
        <v>1</v>
      </c>
      <c r="W17" s="142">
        <v>1</v>
      </c>
      <c r="X17" s="142">
        <v>1</v>
      </c>
      <c r="Y17" s="142">
        <v>1</v>
      </c>
      <c r="Z17" s="142">
        <v>1</v>
      </c>
      <c r="AA17" s="142">
        <v>1</v>
      </c>
      <c r="AB17" s="142">
        <v>1</v>
      </c>
      <c r="AC17" s="142">
        <v>1</v>
      </c>
      <c r="AD17" s="142">
        <v>1</v>
      </c>
      <c r="AE17" s="142">
        <v>0</v>
      </c>
      <c r="AF17" s="142">
        <v>1</v>
      </c>
      <c r="AG17" s="142">
        <v>0</v>
      </c>
      <c r="AH17" s="142">
        <v>0</v>
      </c>
      <c r="AI17" s="142">
        <f t="shared" ref="AI17:AI20" si="6">SUM(P17:AH17)</f>
        <v>16</v>
      </c>
      <c r="AJ17" s="165" t="s">
        <v>97</v>
      </c>
      <c r="AK17" s="145">
        <v>5</v>
      </c>
      <c r="AL17" s="167" t="str">
        <f t="shared" si="2"/>
        <v>Extremo</v>
      </c>
      <c r="AM17" s="199" t="s">
        <v>533</v>
      </c>
      <c r="AN17" s="191" t="s">
        <v>5</v>
      </c>
      <c r="AO17" s="145">
        <v>15</v>
      </c>
      <c r="AP17" s="145">
        <v>15</v>
      </c>
      <c r="AQ17" s="145">
        <v>15</v>
      </c>
      <c r="AR17" s="145">
        <v>15</v>
      </c>
      <c r="AS17" s="145">
        <v>15</v>
      </c>
      <c r="AT17" s="145">
        <v>15</v>
      </c>
      <c r="AU17" s="145">
        <v>10</v>
      </c>
      <c r="AV17" s="162">
        <f t="shared" si="0"/>
        <v>100</v>
      </c>
      <c r="AW17" s="162" t="s">
        <v>220</v>
      </c>
      <c r="AX17" s="162" t="s">
        <v>220</v>
      </c>
      <c r="AY17" s="162">
        <v>100</v>
      </c>
      <c r="AZ17" s="162">
        <v>100</v>
      </c>
      <c r="BA17" s="162" t="s">
        <v>220</v>
      </c>
      <c r="BB17" s="169" t="s">
        <v>112</v>
      </c>
      <c r="BC17" s="171" t="s">
        <v>112</v>
      </c>
      <c r="BD17" s="154" t="s">
        <v>86</v>
      </c>
      <c r="BE17" s="156">
        <v>2</v>
      </c>
      <c r="BF17" s="156" t="s">
        <v>99</v>
      </c>
      <c r="BG17" s="156">
        <v>3</v>
      </c>
      <c r="BH17" s="164" t="str">
        <f t="shared" si="3"/>
        <v>Moderado</v>
      </c>
      <c r="BI17" s="158" t="s">
        <v>466</v>
      </c>
      <c r="BJ17" s="158" t="s">
        <v>37</v>
      </c>
      <c r="BK17" s="226">
        <v>45292</v>
      </c>
      <c r="BL17" s="226">
        <v>45657</v>
      </c>
      <c r="BM17" s="192" t="s">
        <v>534</v>
      </c>
      <c r="BN17" s="189" t="s">
        <v>467</v>
      </c>
      <c r="BO17" s="189" t="s">
        <v>535</v>
      </c>
      <c r="BP17" s="189" t="s">
        <v>536</v>
      </c>
      <c r="BQ17" s="189" t="s">
        <v>537</v>
      </c>
      <c r="BR17" s="241" t="s">
        <v>469</v>
      </c>
      <c r="BS17" s="31">
        <v>45624</v>
      </c>
      <c r="BT17" s="234" t="s">
        <v>538</v>
      </c>
      <c r="BU17" s="189" t="s">
        <v>467</v>
      </c>
      <c r="BV17" s="241" t="s">
        <v>468</v>
      </c>
    </row>
    <row r="18" spans="3:74" ht="157.5" customHeight="1" thickBot="1" x14ac:dyDescent="0.3">
      <c r="C18" s="258" t="s">
        <v>504</v>
      </c>
      <c r="D18" s="256" t="s">
        <v>437</v>
      </c>
      <c r="E18" s="248" t="s">
        <v>431</v>
      </c>
      <c r="F18" s="248" t="s">
        <v>16</v>
      </c>
      <c r="G18" s="248" t="s">
        <v>134</v>
      </c>
      <c r="H18" s="248" t="s">
        <v>146</v>
      </c>
      <c r="I18" s="160" t="s">
        <v>410</v>
      </c>
      <c r="J18" s="198" t="s">
        <v>430</v>
      </c>
      <c r="K18" s="150" t="s">
        <v>460</v>
      </c>
      <c r="L18" s="150" t="s">
        <v>107</v>
      </c>
      <c r="M18" s="148" t="s">
        <v>432</v>
      </c>
      <c r="N18" s="154" t="s">
        <v>98</v>
      </c>
      <c r="O18" s="156">
        <v>4</v>
      </c>
      <c r="P18" s="142">
        <v>1</v>
      </c>
      <c r="Q18" s="142">
        <v>1</v>
      </c>
      <c r="R18" s="142">
        <v>1</v>
      </c>
      <c r="S18" s="142">
        <v>1</v>
      </c>
      <c r="T18" s="142">
        <v>1</v>
      </c>
      <c r="U18" s="142">
        <v>1</v>
      </c>
      <c r="V18" s="142">
        <v>1</v>
      </c>
      <c r="W18" s="142">
        <v>1</v>
      </c>
      <c r="X18" s="142">
        <v>1</v>
      </c>
      <c r="Y18" s="142">
        <v>1</v>
      </c>
      <c r="Z18" s="142">
        <v>1</v>
      </c>
      <c r="AA18" s="142">
        <v>1</v>
      </c>
      <c r="AB18" s="142">
        <v>1</v>
      </c>
      <c r="AC18" s="142">
        <v>1</v>
      </c>
      <c r="AD18" s="142">
        <v>1</v>
      </c>
      <c r="AE18" s="142">
        <v>0</v>
      </c>
      <c r="AF18" s="142">
        <v>1</v>
      </c>
      <c r="AG18" s="142">
        <v>0</v>
      </c>
      <c r="AH18" s="142">
        <v>0</v>
      </c>
      <c r="AI18" s="142">
        <f t="shared" si="6"/>
        <v>16</v>
      </c>
      <c r="AJ18" s="165" t="s">
        <v>97</v>
      </c>
      <c r="AK18" s="145">
        <v>5</v>
      </c>
      <c r="AL18" s="167" t="str">
        <f t="shared" si="2"/>
        <v>Extremo</v>
      </c>
      <c r="AM18" s="199" t="s">
        <v>510</v>
      </c>
      <c r="AN18" s="191" t="s">
        <v>5</v>
      </c>
      <c r="AO18" s="145">
        <v>15</v>
      </c>
      <c r="AP18" s="145">
        <v>15</v>
      </c>
      <c r="AQ18" s="145">
        <v>15</v>
      </c>
      <c r="AR18" s="145">
        <v>15</v>
      </c>
      <c r="AS18" s="145">
        <v>15</v>
      </c>
      <c r="AT18" s="145">
        <v>15</v>
      </c>
      <c r="AU18" s="145">
        <v>10</v>
      </c>
      <c r="AV18" s="162">
        <f t="shared" si="0"/>
        <v>100</v>
      </c>
      <c r="AW18" s="162" t="s">
        <v>220</v>
      </c>
      <c r="AX18" s="162" t="s">
        <v>220</v>
      </c>
      <c r="AY18" s="162">
        <v>100</v>
      </c>
      <c r="AZ18" s="162">
        <v>100</v>
      </c>
      <c r="BA18" s="162" t="s">
        <v>220</v>
      </c>
      <c r="BB18" s="169" t="s">
        <v>112</v>
      </c>
      <c r="BC18" s="171" t="s">
        <v>112</v>
      </c>
      <c r="BD18" s="154" t="s">
        <v>86</v>
      </c>
      <c r="BE18" s="156">
        <v>2</v>
      </c>
      <c r="BF18" s="156" t="s">
        <v>99</v>
      </c>
      <c r="BG18" s="156">
        <v>3</v>
      </c>
      <c r="BH18" s="164" t="str">
        <f t="shared" si="3"/>
        <v>Moderado</v>
      </c>
      <c r="BI18" s="158" t="s">
        <v>508</v>
      </c>
      <c r="BJ18" s="158" t="s">
        <v>115</v>
      </c>
      <c r="BK18" s="226">
        <v>45292</v>
      </c>
      <c r="BL18" s="226">
        <v>45657</v>
      </c>
      <c r="BM18" s="189" t="s">
        <v>505</v>
      </c>
      <c r="BN18" s="189" t="s">
        <v>434</v>
      </c>
      <c r="BO18" s="189" t="s">
        <v>435</v>
      </c>
      <c r="BP18" s="189" t="s">
        <v>461</v>
      </c>
      <c r="BQ18" s="189" t="s">
        <v>435</v>
      </c>
      <c r="BR18" s="241" t="s">
        <v>436</v>
      </c>
      <c r="BS18" s="31">
        <v>45618</v>
      </c>
      <c r="BT18" s="175" t="s">
        <v>509</v>
      </c>
      <c r="BU18" s="192" t="s">
        <v>434</v>
      </c>
      <c r="BV18" s="209" t="s">
        <v>435</v>
      </c>
    </row>
    <row r="19" spans="3:74" ht="222.75" customHeight="1" thickBot="1" x14ac:dyDescent="0.3">
      <c r="C19" s="262" t="s">
        <v>378</v>
      </c>
      <c r="D19" s="252" t="s">
        <v>457</v>
      </c>
      <c r="E19" s="248" t="s">
        <v>452</v>
      </c>
      <c r="F19" s="248" t="s">
        <v>16</v>
      </c>
      <c r="G19" s="248" t="s">
        <v>133</v>
      </c>
      <c r="H19" s="248" t="s">
        <v>142</v>
      </c>
      <c r="I19" s="160" t="s">
        <v>415</v>
      </c>
      <c r="J19" s="198" t="s">
        <v>444</v>
      </c>
      <c r="K19" s="150" t="s">
        <v>445</v>
      </c>
      <c r="L19" s="152" t="s">
        <v>107</v>
      </c>
      <c r="M19" s="148" t="s">
        <v>446</v>
      </c>
      <c r="N19" s="154" t="s">
        <v>84</v>
      </c>
      <c r="O19" s="156">
        <v>3</v>
      </c>
      <c r="P19" s="142">
        <v>1</v>
      </c>
      <c r="Q19" s="142">
        <v>1</v>
      </c>
      <c r="R19" s="142">
        <v>1</v>
      </c>
      <c r="S19" s="142">
        <v>1</v>
      </c>
      <c r="T19" s="142">
        <v>1</v>
      </c>
      <c r="U19" s="142">
        <v>1</v>
      </c>
      <c r="V19" s="142">
        <v>1</v>
      </c>
      <c r="W19" s="142">
        <v>1</v>
      </c>
      <c r="X19" s="142">
        <v>1</v>
      </c>
      <c r="Y19" s="142">
        <v>1</v>
      </c>
      <c r="Z19" s="142">
        <v>1</v>
      </c>
      <c r="AA19" s="142">
        <v>1</v>
      </c>
      <c r="AB19" s="142">
        <v>1</v>
      </c>
      <c r="AC19" s="142">
        <v>1</v>
      </c>
      <c r="AD19" s="142">
        <v>1</v>
      </c>
      <c r="AE19" s="142">
        <v>0</v>
      </c>
      <c r="AF19" s="142">
        <v>1</v>
      </c>
      <c r="AG19" s="142">
        <v>0</v>
      </c>
      <c r="AH19" s="142">
        <v>0</v>
      </c>
      <c r="AI19" s="142">
        <f t="shared" si="6"/>
        <v>16</v>
      </c>
      <c r="AJ19" s="165" t="s">
        <v>97</v>
      </c>
      <c r="AK19" s="145">
        <v>5</v>
      </c>
      <c r="AL19" s="167" t="str">
        <f t="shared" si="2"/>
        <v>Extremo</v>
      </c>
      <c r="AM19" s="244" t="s">
        <v>521</v>
      </c>
      <c r="AN19" s="191" t="s">
        <v>5</v>
      </c>
      <c r="AO19" s="145">
        <v>15</v>
      </c>
      <c r="AP19" s="145">
        <v>15</v>
      </c>
      <c r="AQ19" s="145">
        <v>15</v>
      </c>
      <c r="AR19" s="145">
        <v>15</v>
      </c>
      <c r="AS19" s="145">
        <v>15</v>
      </c>
      <c r="AT19" s="145">
        <v>15</v>
      </c>
      <c r="AU19" s="145">
        <v>10</v>
      </c>
      <c r="AV19" s="162">
        <f t="shared" ref="AV19" si="7">SUM(AO19:AU19)</f>
        <v>100</v>
      </c>
      <c r="AW19" s="162" t="s">
        <v>220</v>
      </c>
      <c r="AX19" s="162" t="s">
        <v>220</v>
      </c>
      <c r="AY19" s="162">
        <v>100</v>
      </c>
      <c r="AZ19" s="162">
        <v>100</v>
      </c>
      <c r="BA19" s="162" t="s">
        <v>220</v>
      </c>
      <c r="BB19" s="169" t="s">
        <v>112</v>
      </c>
      <c r="BC19" s="171" t="s">
        <v>112</v>
      </c>
      <c r="BD19" s="154" t="s">
        <v>150</v>
      </c>
      <c r="BE19" s="156">
        <v>1</v>
      </c>
      <c r="BF19" s="156" t="s">
        <v>99</v>
      </c>
      <c r="BG19" s="156">
        <v>3</v>
      </c>
      <c r="BH19" s="164" t="str">
        <f t="shared" si="3"/>
        <v>Moderado</v>
      </c>
      <c r="BI19" s="158" t="s">
        <v>447</v>
      </c>
      <c r="BJ19" s="158" t="s">
        <v>115</v>
      </c>
      <c r="BK19" s="226">
        <v>45292</v>
      </c>
      <c r="BL19" s="226">
        <v>45657</v>
      </c>
      <c r="BM19" s="192" t="s">
        <v>522</v>
      </c>
      <c r="BN19" s="192" t="s">
        <v>448</v>
      </c>
      <c r="BO19" s="189" t="s">
        <v>500</v>
      </c>
      <c r="BP19" s="189">
        <v>2</v>
      </c>
      <c r="BQ19" s="189" t="s">
        <v>500</v>
      </c>
      <c r="BR19" s="241" t="s">
        <v>499</v>
      </c>
      <c r="BS19" s="31">
        <v>45621</v>
      </c>
      <c r="BT19" s="175" t="s">
        <v>524</v>
      </c>
      <c r="BU19" s="189" t="s">
        <v>448</v>
      </c>
      <c r="BV19" s="209" t="s">
        <v>523</v>
      </c>
    </row>
    <row r="20" spans="3:74" ht="187.5" customHeight="1" thickBot="1" x14ac:dyDescent="0.3">
      <c r="C20" s="274" t="s">
        <v>377</v>
      </c>
      <c r="D20" s="252" t="s">
        <v>420</v>
      </c>
      <c r="E20" s="252" t="s">
        <v>471</v>
      </c>
      <c r="F20" s="248" t="s">
        <v>130</v>
      </c>
      <c r="G20" s="248" t="s">
        <v>133</v>
      </c>
      <c r="H20" s="248" t="s">
        <v>145</v>
      </c>
      <c r="I20" s="160" t="s">
        <v>416</v>
      </c>
      <c r="J20" s="198" t="s">
        <v>470</v>
      </c>
      <c r="K20" s="150" t="s">
        <v>473</v>
      </c>
      <c r="L20" s="152" t="s">
        <v>107</v>
      </c>
      <c r="M20" s="148" t="s">
        <v>472</v>
      </c>
      <c r="N20" s="154" t="s">
        <v>98</v>
      </c>
      <c r="O20" s="156">
        <v>4</v>
      </c>
      <c r="P20" s="142">
        <v>1</v>
      </c>
      <c r="Q20" s="142">
        <v>1</v>
      </c>
      <c r="R20" s="142">
        <v>1</v>
      </c>
      <c r="S20" s="142">
        <v>1</v>
      </c>
      <c r="T20" s="142">
        <v>1</v>
      </c>
      <c r="U20" s="142">
        <v>1</v>
      </c>
      <c r="V20" s="142">
        <v>1</v>
      </c>
      <c r="W20" s="142">
        <v>1</v>
      </c>
      <c r="X20" s="142">
        <v>1</v>
      </c>
      <c r="Y20" s="142">
        <v>1</v>
      </c>
      <c r="Z20" s="142">
        <v>1</v>
      </c>
      <c r="AA20" s="142">
        <v>1</v>
      </c>
      <c r="AB20" s="142">
        <v>1</v>
      </c>
      <c r="AC20" s="142">
        <v>1</v>
      </c>
      <c r="AD20" s="142">
        <v>1</v>
      </c>
      <c r="AE20" s="142">
        <v>0</v>
      </c>
      <c r="AF20" s="142">
        <v>1</v>
      </c>
      <c r="AG20" s="142">
        <v>0</v>
      </c>
      <c r="AH20" s="142">
        <v>0</v>
      </c>
      <c r="AI20" s="142">
        <f t="shared" si="6"/>
        <v>16</v>
      </c>
      <c r="AJ20" s="165" t="s">
        <v>97</v>
      </c>
      <c r="AK20" s="145">
        <v>5</v>
      </c>
      <c r="AL20" s="167" t="str">
        <f t="shared" si="2"/>
        <v>Extremo</v>
      </c>
      <c r="AM20" s="244" t="s">
        <v>474</v>
      </c>
      <c r="AN20" s="191" t="s">
        <v>5</v>
      </c>
      <c r="AO20" s="145">
        <v>15</v>
      </c>
      <c r="AP20" s="145">
        <v>15</v>
      </c>
      <c r="AQ20" s="145">
        <v>15</v>
      </c>
      <c r="AR20" s="145">
        <v>15</v>
      </c>
      <c r="AS20" s="145">
        <v>15</v>
      </c>
      <c r="AT20" s="145">
        <v>15</v>
      </c>
      <c r="AU20" s="145">
        <v>10</v>
      </c>
      <c r="AV20" s="162">
        <f>SUM(AO20:AU20)</f>
        <v>100</v>
      </c>
      <c r="AW20" s="162" t="s">
        <v>220</v>
      </c>
      <c r="AX20" s="162" t="s">
        <v>220</v>
      </c>
      <c r="AY20" s="162">
        <v>100</v>
      </c>
      <c r="AZ20" s="162">
        <v>100</v>
      </c>
      <c r="BA20" s="162" t="s">
        <v>220</v>
      </c>
      <c r="BB20" s="169" t="s">
        <v>112</v>
      </c>
      <c r="BC20" s="171" t="s">
        <v>112</v>
      </c>
      <c r="BD20" s="154" t="s">
        <v>86</v>
      </c>
      <c r="BE20" s="156">
        <v>2</v>
      </c>
      <c r="BF20" s="156" t="s">
        <v>99</v>
      </c>
      <c r="BG20" s="156">
        <v>3</v>
      </c>
      <c r="BH20" s="164" t="str">
        <f t="shared" si="3"/>
        <v>Moderado</v>
      </c>
      <c r="BI20" s="158" t="s">
        <v>475</v>
      </c>
      <c r="BJ20" s="158" t="s">
        <v>115</v>
      </c>
      <c r="BK20" s="226">
        <v>45292</v>
      </c>
      <c r="BL20" s="226">
        <v>45657</v>
      </c>
      <c r="BM20" s="192" t="s">
        <v>476</v>
      </c>
      <c r="BN20" s="189" t="s">
        <v>477</v>
      </c>
      <c r="BO20" s="189" t="s">
        <v>449</v>
      </c>
      <c r="BP20" s="189">
        <v>1</v>
      </c>
      <c r="BQ20" s="189" t="s">
        <v>449</v>
      </c>
      <c r="BR20" s="189" t="s">
        <v>450</v>
      </c>
      <c r="BS20" s="207">
        <v>45624</v>
      </c>
      <c r="BT20" s="234" t="s">
        <v>479</v>
      </c>
      <c r="BU20" s="192" t="s">
        <v>477</v>
      </c>
      <c r="BV20" s="189" t="s">
        <v>478</v>
      </c>
    </row>
    <row r="21" spans="3:74" ht="201" customHeight="1" thickBot="1" x14ac:dyDescent="0.3">
      <c r="C21" s="262" t="s">
        <v>376</v>
      </c>
      <c r="D21" s="255" t="s">
        <v>381</v>
      </c>
      <c r="E21" s="261" t="s">
        <v>383</v>
      </c>
      <c r="F21" s="248" t="s">
        <v>130</v>
      </c>
      <c r="G21" s="248" t="s">
        <v>133</v>
      </c>
      <c r="H21" s="248" t="s">
        <v>144</v>
      </c>
      <c r="I21" s="160" t="s">
        <v>417</v>
      </c>
      <c r="J21" s="198" t="s">
        <v>382</v>
      </c>
      <c r="K21" s="210" t="s">
        <v>384</v>
      </c>
      <c r="L21" s="257" t="s">
        <v>107</v>
      </c>
      <c r="M21" s="263" t="s">
        <v>385</v>
      </c>
      <c r="N21" s="154" t="s">
        <v>98</v>
      </c>
      <c r="O21" s="156">
        <v>4</v>
      </c>
      <c r="P21" s="142">
        <v>1</v>
      </c>
      <c r="Q21" s="142">
        <v>1</v>
      </c>
      <c r="R21" s="142">
        <v>1</v>
      </c>
      <c r="S21" s="142">
        <v>1</v>
      </c>
      <c r="T21" s="142">
        <v>1</v>
      </c>
      <c r="U21" s="142">
        <v>1</v>
      </c>
      <c r="V21" s="142">
        <v>1</v>
      </c>
      <c r="W21" s="142">
        <v>1</v>
      </c>
      <c r="X21" s="142">
        <v>0</v>
      </c>
      <c r="Y21" s="142">
        <v>1</v>
      </c>
      <c r="Z21" s="142">
        <v>1</v>
      </c>
      <c r="AA21" s="142">
        <v>1</v>
      </c>
      <c r="AB21" s="142">
        <v>1</v>
      </c>
      <c r="AC21" s="142">
        <v>1</v>
      </c>
      <c r="AD21" s="142">
        <v>1</v>
      </c>
      <c r="AE21" s="142">
        <v>0</v>
      </c>
      <c r="AF21" s="142">
        <v>0</v>
      </c>
      <c r="AG21" s="142">
        <v>1</v>
      </c>
      <c r="AH21" s="142">
        <v>0</v>
      </c>
      <c r="AI21" s="142">
        <f>SUM(P21:AH21)</f>
        <v>15</v>
      </c>
      <c r="AJ21" s="165" t="s">
        <v>97</v>
      </c>
      <c r="AK21" s="145">
        <v>5</v>
      </c>
      <c r="AL21" s="167" t="str">
        <f>IF(O21+AK21=0," ",IF(OR(AND(O21=1,AK21=1),AND(O21=1,AK21=2),AND(O21=2,AK21=2),AND(O21=2,AK21=1),AND(O21=3,AK21=1)),"Bajo",IF(OR(AND(O21=1,AK21=3),AND(O21=2,AK21=3),AND(O21=3,AK21=2),AND(O21=4,AK21=1)),"Moderado",IF(OR(AND(O21=1,AK21=4),AND(O21=2,AK21=4),AND(O21=3,AK21=3),AND(O21=4,AK21=2),AND(O21=4,AK21=3),AND(O21=5,AK21=1),AND(O21=5,AK21=2)),"Alto",IF(OR(AND(O21=2,AK21=5),AND(O21=3,AK21=5),AND(O21=3,AK21=4),AND(O21=4,AK21=4),AND(O21=4,AK21=5),AND(O21=5,AK21=3),AND(O21=5,AK21=4),AND(O21=1,AK21=5),AND(O21=5,AK21=5)),"Extremo","")))))</f>
        <v>Extremo</v>
      </c>
      <c r="AM21" s="199" t="s">
        <v>517</v>
      </c>
      <c r="AN21" s="191" t="s">
        <v>5</v>
      </c>
      <c r="AO21" s="145">
        <v>15</v>
      </c>
      <c r="AP21" s="145">
        <v>15</v>
      </c>
      <c r="AQ21" s="145">
        <v>15</v>
      </c>
      <c r="AR21" s="145">
        <v>15</v>
      </c>
      <c r="AS21" s="145">
        <v>15</v>
      </c>
      <c r="AT21" s="145">
        <v>15</v>
      </c>
      <c r="AU21" s="145">
        <v>10</v>
      </c>
      <c r="AV21" s="162">
        <f>SUM(AO21:AU21)</f>
        <v>100</v>
      </c>
      <c r="AW21" s="162" t="s">
        <v>220</v>
      </c>
      <c r="AX21" s="162" t="s">
        <v>220</v>
      </c>
      <c r="AY21" s="162">
        <v>100</v>
      </c>
      <c r="AZ21" s="162">
        <v>100</v>
      </c>
      <c r="BA21" s="162" t="s">
        <v>220</v>
      </c>
      <c r="BB21" s="169" t="s">
        <v>112</v>
      </c>
      <c r="BC21" s="171" t="s">
        <v>112</v>
      </c>
      <c r="BD21" s="154" t="s">
        <v>86</v>
      </c>
      <c r="BE21" s="156">
        <v>2</v>
      </c>
      <c r="BF21" s="156" t="s">
        <v>99</v>
      </c>
      <c r="BG21" s="156">
        <v>3</v>
      </c>
      <c r="BH21" s="164" t="str">
        <f t="shared" ref="BH21:BH22" si="8">IF(BE21+BG21=0," ",IF(OR(AND(BE21=1,BG21=1),AND(BE21=1,BG21=2),AND(BE21=2,BG21=2),AND(BE21=2,BG21=1),AND(BE21=3,BG21=1)),"Bajo",IF(OR(AND(BE21=1,BG21=3),AND(BE21=2,BG21=3),AND(BE21=3,BG21=2),AND(BE21=4,BG21=1)),"Moderado",IF(OR(AND(BE21=1,BG21=4),AND(BE21=2,BG21=4),AND(BE21=3,BG21=3),AND(BE21=4,BG21=2),AND(BE21=4,BG21=3),AND(BE21=5,BG21=1),AND(BE21=5,BG21=2)),"Alto",IF(OR(AND(BE21=2,BG21=5),AND(BE21=1,BG21=5),AND(BE21=3,BG21=5),AND(BE21=3,BG21=4),AND(BE21=4,BG21=4),AND(BE21=4,BG21=5),AND(BE21=5,BG21=3),AND(BE21=5,BG21=4),AND(BE21=5,BG21=5)),"Extremo","")))))</f>
        <v>Moderado</v>
      </c>
      <c r="BI21" s="158" t="s">
        <v>390</v>
      </c>
      <c r="BJ21" s="158" t="s">
        <v>115</v>
      </c>
      <c r="BK21" s="226">
        <v>45292</v>
      </c>
      <c r="BL21" s="226">
        <v>45657</v>
      </c>
      <c r="BM21" s="189" t="s">
        <v>518</v>
      </c>
      <c r="BN21" s="240" t="s">
        <v>492</v>
      </c>
      <c r="BO21" s="189" t="s">
        <v>519</v>
      </c>
      <c r="BP21" s="189" t="s">
        <v>493</v>
      </c>
      <c r="BQ21" s="189" t="s">
        <v>351</v>
      </c>
      <c r="BR21" s="189" t="s">
        <v>490</v>
      </c>
      <c r="BS21" s="207">
        <v>45621</v>
      </c>
      <c r="BT21" s="189" t="s">
        <v>520</v>
      </c>
      <c r="BU21" s="240" t="s">
        <v>492</v>
      </c>
      <c r="BV21" s="241" t="s">
        <v>491</v>
      </c>
    </row>
    <row r="22" spans="3:74" ht="183.75" customHeight="1" thickBot="1" x14ac:dyDescent="0.3">
      <c r="C22" s="262" t="s">
        <v>375</v>
      </c>
      <c r="D22" s="255" t="s">
        <v>389</v>
      </c>
      <c r="E22" s="261" t="s">
        <v>409</v>
      </c>
      <c r="F22" s="248" t="s">
        <v>130</v>
      </c>
      <c r="G22" s="248" t="s">
        <v>133</v>
      </c>
      <c r="H22" s="248" t="s">
        <v>144</v>
      </c>
      <c r="I22" s="160" t="s">
        <v>418</v>
      </c>
      <c r="J22" s="198" t="s">
        <v>408</v>
      </c>
      <c r="K22" s="257" t="s">
        <v>407</v>
      </c>
      <c r="L22" s="152" t="s">
        <v>107</v>
      </c>
      <c r="M22" s="257" t="s">
        <v>385</v>
      </c>
      <c r="N22" s="154" t="s">
        <v>98</v>
      </c>
      <c r="O22" s="156">
        <v>4</v>
      </c>
      <c r="P22" s="142">
        <v>1</v>
      </c>
      <c r="Q22" s="142">
        <v>1</v>
      </c>
      <c r="R22" s="142">
        <v>1</v>
      </c>
      <c r="S22" s="142">
        <v>1</v>
      </c>
      <c r="T22" s="142">
        <v>1</v>
      </c>
      <c r="U22" s="142">
        <v>1</v>
      </c>
      <c r="V22" s="142">
        <v>1</v>
      </c>
      <c r="W22" s="142">
        <v>1</v>
      </c>
      <c r="X22" s="142">
        <v>1</v>
      </c>
      <c r="Y22" s="142">
        <v>1</v>
      </c>
      <c r="Z22" s="142">
        <v>1</v>
      </c>
      <c r="AA22" s="142">
        <v>1</v>
      </c>
      <c r="AB22" s="142">
        <v>1</v>
      </c>
      <c r="AC22" s="142">
        <v>1</v>
      </c>
      <c r="AD22" s="142">
        <v>1</v>
      </c>
      <c r="AE22" s="142">
        <v>0</v>
      </c>
      <c r="AF22" s="142">
        <v>0</v>
      </c>
      <c r="AG22" s="142">
        <v>1</v>
      </c>
      <c r="AH22" s="142">
        <v>0</v>
      </c>
      <c r="AI22" s="142">
        <f>SUM(P22:AH22)</f>
        <v>16</v>
      </c>
      <c r="AJ22" s="165" t="s">
        <v>97</v>
      </c>
      <c r="AK22" s="145">
        <v>5</v>
      </c>
      <c r="AL22" s="167" t="str">
        <f>IF(O22+AK22=0," ",IF(OR(AND(O22=1,AK22=1),AND(O22=1,AK22=2),AND(O22=2,AK22=2),AND(O22=2,AK22=1),AND(O22=3,AK22=1)),"Bajo",IF(OR(AND(O22=1,AK22=3),AND(O22=2,AK22=3),AND(O22=3,AK22=2),AND(O22=4,AK22=1)),"Moderado",IF(OR(AND(O22=1,AK22=4),AND(O22=2,AK22=4),AND(O22=3,AK22=3),AND(O22=4,AK22=2),AND(O22=4,AK22=3),AND(O22=5,AK22=1),AND(O22=5,AK22=2)),"Alto",IF(OR(AND(O22=2,AK22=5),AND(O22=3,AK22=5),AND(O22=3,AK22=4),AND(O22=4,AK22=4),AND(O22=4,AK22=5),AND(O22=5,AK22=3),AND(O22=5,AK22=4),AND(O22=1,AK22=5),AND(O22=5,AK22=5)),"Extremo","")))))</f>
        <v>Extremo</v>
      </c>
      <c r="AM22" s="199" t="s">
        <v>411</v>
      </c>
      <c r="AN22" s="191" t="s">
        <v>5</v>
      </c>
      <c r="AO22" s="145">
        <v>15</v>
      </c>
      <c r="AP22" s="145">
        <v>15</v>
      </c>
      <c r="AQ22" s="145">
        <v>15</v>
      </c>
      <c r="AR22" s="145">
        <v>15</v>
      </c>
      <c r="AS22" s="145">
        <v>15</v>
      </c>
      <c r="AT22" s="145">
        <v>15</v>
      </c>
      <c r="AU22" s="145">
        <v>10</v>
      </c>
      <c r="AV22" s="162">
        <f>SUM(AO22:AU22)</f>
        <v>100</v>
      </c>
      <c r="AW22" s="162" t="s">
        <v>220</v>
      </c>
      <c r="AX22" s="162" t="s">
        <v>220</v>
      </c>
      <c r="AY22" s="162">
        <v>100</v>
      </c>
      <c r="AZ22" s="162">
        <v>100</v>
      </c>
      <c r="BA22" s="162" t="s">
        <v>220</v>
      </c>
      <c r="BB22" s="169" t="s">
        <v>112</v>
      </c>
      <c r="BC22" s="171" t="s">
        <v>112</v>
      </c>
      <c r="BD22" s="154" t="s">
        <v>86</v>
      </c>
      <c r="BE22" s="156">
        <v>2</v>
      </c>
      <c r="BF22" s="156" t="s">
        <v>99</v>
      </c>
      <c r="BG22" s="156">
        <v>3</v>
      </c>
      <c r="BH22" s="164" t="str">
        <f t="shared" si="8"/>
        <v>Moderado</v>
      </c>
      <c r="BI22" s="158" t="s">
        <v>386</v>
      </c>
      <c r="BJ22" s="158" t="s">
        <v>115</v>
      </c>
      <c r="BK22" s="226">
        <v>45292</v>
      </c>
      <c r="BL22" s="226">
        <v>45657</v>
      </c>
      <c r="BM22" s="234" t="s">
        <v>516</v>
      </c>
      <c r="BN22" s="189" t="s">
        <v>387</v>
      </c>
      <c r="BO22" s="189" t="s">
        <v>391</v>
      </c>
      <c r="BP22" s="189" t="s">
        <v>392</v>
      </c>
      <c r="BQ22" s="189" t="s">
        <v>412</v>
      </c>
      <c r="BR22" s="190" t="s">
        <v>393</v>
      </c>
      <c r="BS22" s="207">
        <v>45621</v>
      </c>
      <c r="BT22" s="234" t="s">
        <v>494</v>
      </c>
      <c r="BU22" s="240" t="s">
        <v>387</v>
      </c>
      <c r="BV22" s="241" t="s">
        <v>515</v>
      </c>
    </row>
    <row r="23" spans="3:74" ht="207.75" customHeight="1" thickBot="1" x14ac:dyDescent="0.3">
      <c r="C23" s="262" t="s">
        <v>388</v>
      </c>
      <c r="D23" s="252" t="s">
        <v>413</v>
      </c>
      <c r="E23" s="255" t="s">
        <v>356</v>
      </c>
      <c r="F23" s="248" t="s">
        <v>130</v>
      </c>
      <c r="G23" s="248" t="s">
        <v>133</v>
      </c>
      <c r="H23" s="248" t="s">
        <v>144</v>
      </c>
      <c r="I23" s="160" t="s">
        <v>419</v>
      </c>
      <c r="J23" s="198" t="s">
        <v>355</v>
      </c>
      <c r="K23" s="150" t="s">
        <v>359</v>
      </c>
      <c r="L23" s="152" t="s">
        <v>107</v>
      </c>
      <c r="M23" s="150" t="s">
        <v>368</v>
      </c>
      <c r="N23" s="154" t="s">
        <v>98</v>
      </c>
      <c r="O23" s="156">
        <v>4</v>
      </c>
      <c r="P23" s="142">
        <v>1</v>
      </c>
      <c r="Q23" s="142">
        <v>1</v>
      </c>
      <c r="R23" s="142">
        <v>1</v>
      </c>
      <c r="S23" s="142">
        <v>1</v>
      </c>
      <c r="T23" s="142">
        <v>1</v>
      </c>
      <c r="U23" s="142">
        <v>1</v>
      </c>
      <c r="V23" s="142">
        <v>1</v>
      </c>
      <c r="W23" s="142">
        <v>1</v>
      </c>
      <c r="X23" s="142">
        <v>1</v>
      </c>
      <c r="Y23" s="142">
        <v>1</v>
      </c>
      <c r="Z23" s="142">
        <v>1</v>
      </c>
      <c r="AA23" s="142">
        <v>1</v>
      </c>
      <c r="AB23" s="142">
        <v>1</v>
      </c>
      <c r="AC23" s="142">
        <v>1</v>
      </c>
      <c r="AD23" s="142">
        <v>1</v>
      </c>
      <c r="AE23" s="142">
        <v>0</v>
      </c>
      <c r="AF23" s="142">
        <v>1</v>
      </c>
      <c r="AG23" s="142">
        <v>1</v>
      </c>
      <c r="AH23" s="142">
        <v>0</v>
      </c>
      <c r="AI23" s="142">
        <f>SUM(P23:AH23)</f>
        <v>17</v>
      </c>
      <c r="AJ23" s="165" t="str">
        <f t="shared" si="5"/>
        <v>5. Catastrófico</v>
      </c>
      <c r="AK23" s="145">
        <v>5</v>
      </c>
      <c r="AL23" s="167" t="str">
        <f t="shared" si="2"/>
        <v>Extremo</v>
      </c>
      <c r="AM23" s="199" t="s">
        <v>525</v>
      </c>
      <c r="AN23" s="191" t="s">
        <v>5</v>
      </c>
      <c r="AO23" s="145">
        <v>15</v>
      </c>
      <c r="AP23" s="145">
        <v>15</v>
      </c>
      <c r="AQ23" s="145">
        <v>15</v>
      </c>
      <c r="AR23" s="145">
        <v>15</v>
      </c>
      <c r="AS23" s="145">
        <v>15</v>
      </c>
      <c r="AT23" s="145">
        <v>15</v>
      </c>
      <c r="AU23" s="145">
        <v>10</v>
      </c>
      <c r="AV23" s="162">
        <f t="shared" si="0"/>
        <v>100</v>
      </c>
      <c r="AW23" s="162" t="s">
        <v>220</v>
      </c>
      <c r="AX23" s="162" t="s">
        <v>220</v>
      </c>
      <c r="AY23" s="162">
        <v>100</v>
      </c>
      <c r="AZ23" s="162">
        <f>AVERAGE(AY23:AY23)</f>
        <v>100</v>
      </c>
      <c r="BA23" s="162" t="s">
        <v>220</v>
      </c>
      <c r="BB23" s="169" t="s">
        <v>112</v>
      </c>
      <c r="BC23" s="171" t="s">
        <v>112</v>
      </c>
      <c r="BD23" s="154" t="s">
        <v>86</v>
      </c>
      <c r="BE23" s="156">
        <v>2</v>
      </c>
      <c r="BF23" s="156" t="s">
        <v>99</v>
      </c>
      <c r="BG23" s="156">
        <v>3</v>
      </c>
      <c r="BH23" s="164" t="str">
        <f t="shared" si="3"/>
        <v>Moderado</v>
      </c>
      <c r="BI23" s="158" t="s">
        <v>360</v>
      </c>
      <c r="BJ23" s="158" t="s">
        <v>115</v>
      </c>
      <c r="BK23" s="226">
        <v>45292</v>
      </c>
      <c r="BL23" s="226">
        <v>45657</v>
      </c>
      <c r="BM23" s="192" t="s">
        <v>361</v>
      </c>
      <c r="BN23" s="192" t="s">
        <v>362</v>
      </c>
      <c r="BO23" s="189" t="s">
        <v>351</v>
      </c>
      <c r="BP23" s="189" t="s">
        <v>402</v>
      </c>
      <c r="BQ23" s="189" t="s">
        <v>351</v>
      </c>
      <c r="BR23" s="190" t="s">
        <v>405</v>
      </c>
      <c r="BS23" s="207">
        <v>45622</v>
      </c>
      <c r="BT23" s="208" t="s">
        <v>526</v>
      </c>
      <c r="BU23" s="29" t="s">
        <v>403</v>
      </c>
      <c r="BV23" s="30" t="s">
        <v>404</v>
      </c>
    </row>
  </sheetData>
  <autoFilter ref="C5:BV23">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autoFilter>
  <dataConsolidate/>
  <mergeCells count="78">
    <mergeCell ref="C10:C11"/>
    <mergeCell ref="M10:M11"/>
    <mergeCell ref="K10:K11"/>
    <mergeCell ref="L10:L11"/>
    <mergeCell ref="N10:N11"/>
    <mergeCell ref="D10:D11"/>
    <mergeCell ref="J10:J11"/>
    <mergeCell ref="AF10:AF11"/>
    <mergeCell ref="AG10:AG11"/>
    <mergeCell ref="AH10:AH11"/>
    <mergeCell ref="R10:R11"/>
    <mergeCell ref="S10:S11"/>
    <mergeCell ref="T10:T11"/>
    <mergeCell ref="U10:U11"/>
    <mergeCell ref="V10:V11"/>
    <mergeCell ref="W10:W11"/>
    <mergeCell ref="X10:X11"/>
    <mergeCell ref="AC10:AC11"/>
    <mergeCell ref="AD10:AD11"/>
    <mergeCell ref="Z10:Z11"/>
    <mergeCell ref="AA10:AA11"/>
    <mergeCell ref="AB10:AB11"/>
    <mergeCell ref="AE10:AE11"/>
    <mergeCell ref="F7:F8"/>
    <mergeCell ref="G7:G8"/>
    <mergeCell ref="H7:H8"/>
    <mergeCell ref="F6:H6"/>
    <mergeCell ref="K6:K8"/>
    <mergeCell ref="L6:L8"/>
    <mergeCell ref="I6:I8"/>
    <mergeCell ref="J6:J8"/>
    <mergeCell ref="I10:I11"/>
    <mergeCell ref="Y10:Y11"/>
    <mergeCell ref="O10:O11"/>
    <mergeCell ref="P10:P11"/>
    <mergeCell ref="Q10:Q11"/>
    <mergeCell ref="BI5:BI8"/>
    <mergeCell ref="AI10:AI11"/>
    <mergeCell ref="AJ10:AJ11"/>
    <mergeCell ref="AK10:AK11"/>
    <mergeCell ref="BU1:BV1"/>
    <mergeCell ref="BU2:BU3"/>
    <mergeCell ref="BV2:BV3"/>
    <mergeCell ref="BU4:BV4"/>
    <mergeCell ref="BS7:BV7"/>
    <mergeCell ref="AL10:AL11"/>
    <mergeCell ref="AV7:AV8"/>
    <mergeCell ref="AW7:AW8"/>
    <mergeCell ref="AX7:AX8"/>
    <mergeCell ref="AY7:AY8"/>
    <mergeCell ref="AZ7:AZ8"/>
    <mergeCell ref="BA7:BA8"/>
    <mergeCell ref="C5:M5"/>
    <mergeCell ref="N5:BH5"/>
    <mergeCell ref="BJ5:BJ8"/>
    <mergeCell ref="BK5:BV6"/>
    <mergeCell ref="C6:C8"/>
    <mergeCell ref="D6:D8"/>
    <mergeCell ref="AM6:BH6"/>
    <mergeCell ref="N7:AL7"/>
    <mergeCell ref="AM7:AM8"/>
    <mergeCell ref="AN7:AN8"/>
    <mergeCell ref="BB7:BC7"/>
    <mergeCell ref="BD7:BH7"/>
    <mergeCell ref="E6:E8"/>
    <mergeCell ref="M6:M8"/>
    <mergeCell ref="N6:AL6"/>
    <mergeCell ref="BK7:BR7"/>
    <mergeCell ref="BJ10:BJ11"/>
    <mergeCell ref="AZ10:AZ11"/>
    <mergeCell ref="BA10:BA11"/>
    <mergeCell ref="BB10:BB11"/>
    <mergeCell ref="BC10:BC11"/>
    <mergeCell ref="BH10:BH11"/>
    <mergeCell ref="BE10:BE11"/>
    <mergeCell ref="BF10:BF11"/>
    <mergeCell ref="BD10:BD11"/>
    <mergeCell ref="BG10:BG11"/>
  </mergeCells>
  <conditionalFormatting sqref="AL9">
    <cfRule type="colorScale" priority="429">
      <colorScale>
        <cfvo type="min"/>
        <cfvo type="percentile" val="50"/>
        <cfvo type="max"/>
        <color rgb="FF5A8AC6"/>
        <color rgb="FFFFEB84"/>
        <color rgb="FFF8696B"/>
      </colorScale>
    </cfRule>
  </conditionalFormatting>
  <conditionalFormatting sqref="AL9:AL23">
    <cfRule type="containsBlanks" dxfId="17" priority="15">
      <formula>LEN(TRIM(AL9))=0</formula>
    </cfRule>
    <cfRule type="containsText" dxfId="16" priority="16" operator="containsText" text="alto">
      <formula>NOT(ISERROR(SEARCH("alto",AL9)))</formula>
    </cfRule>
    <cfRule type="containsText" dxfId="15" priority="17" operator="containsText" text="Extremo">
      <formula>NOT(ISERROR(SEARCH("Extremo",AL9)))</formula>
    </cfRule>
    <cfRule type="containsText" dxfId="14" priority="18" operator="containsText" text="Bajo">
      <formula>NOT(ISERROR(SEARCH("Bajo",AL9)))</formula>
    </cfRule>
    <cfRule type="containsText" dxfId="13" priority="19" operator="containsText" text="Moderado">
      <formula>NOT(ISERROR(SEARCH("Moderado",AL9)))</formula>
    </cfRule>
    <cfRule type="containsText" dxfId="12" priority="20" operator="containsText" text="Alto">
      <formula>NOT(ISERROR(SEARCH("Alto",AL9)))</formula>
    </cfRule>
    <cfRule type="containsText" dxfId="11" priority="21" operator="containsText" text="Extremo">
      <formula>NOT(ISERROR(SEARCH("Extremo",AL9)))</formula>
    </cfRule>
  </conditionalFormatting>
  <conditionalFormatting sqref="AL10:AL11">
    <cfRule type="colorScale" priority="408">
      <colorScale>
        <cfvo type="min"/>
        <cfvo type="percentile" val="50"/>
        <cfvo type="max"/>
        <color rgb="FF5A8AC6"/>
        <color rgb="FFFFEB84"/>
        <color rgb="FFF8696B"/>
      </colorScale>
    </cfRule>
  </conditionalFormatting>
  <conditionalFormatting sqref="AL12">
    <cfRule type="colorScale" priority="112">
      <colorScale>
        <cfvo type="min"/>
        <cfvo type="percentile" val="50"/>
        <cfvo type="max"/>
        <color rgb="FF5A8AC6"/>
        <color rgb="FFFFEB84"/>
        <color rgb="FFF8696B"/>
      </colorScale>
    </cfRule>
  </conditionalFormatting>
  <conditionalFormatting sqref="AL13">
    <cfRule type="colorScale" priority="88">
      <colorScale>
        <cfvo type="min"/>
        <cfvo type="percentile" val="50"/>
        <cfvo type="max"/>
        <color rgb="FF5A8AC6"/>
        <color rgb="FFFFEB84"/>
        <color rgb="FFF8696B"/>
      </colorScale>
    </cfRule>
  </conditionalFormatting>
  <conditionalFormatting sqref="AL14">
    <cfRule type="colorScale" priority="392">
      <colorScale>
        <cfvo type="min"/>
        <cfvo type="percentile" val="50"/>
        <cfvo type="max"/>
        <color rgb="FF5A8AC6"/>
        <color rgb="FFFFEB84"/>
        <color rgb="FFF8696B"/>
      </colorScale>
    </cfRule>
  </conditionalFormatting>
  <conditionalFormatting sqref="AL15">
    <cfRule type="colorScale" priority="72">
      <colorScale>
        <cfvo type="min"/>
        <cfvo type="percentile" val="50"/>
        <cfvo type="max"/>
        <color rgb="FF5A8AC6"/>
        <color rgb="FFFFEB84"/>
        <color rgb="FFF8696B"/>
      </colorScale>
    </cfRule>
  </conditionalFormatting>
  <conditionalFormatting sqref="AL16:AL22">
    <cfRule type="colorScale" priority="30">
      <colorScale>
        <cfvo type="min"/>
        <cfvo type="percentile" val="50"/>
        <cfvo type="max"/>
        <color rgb="FF5A8AC6"/>
        <color rgb="FFFFEB84"/>
        <color rgb="FFF8696B"/>
      </colorScale>
    </cfRule>
  </conditionalFormatting>
  <conditionalFormatting sqref="AL21:AL22">
    <cfRule type="colorScale" priority="1">
      <colorScale>
        <cfvo type="min"/>
        <cfvo type="percentile" val="50"/>
        <cfvo type="max"/>
        <color rgb="FF5A8AC6"/>
        <color rgb="FFFFEB84"/>
        <color rgb="FFF8696B"/>
      </colorScale>
    </cfRule>
  </conditionalFormatting>
  <conditionalFormatting sqref="AL23">
    <cfRule type="colorScale" priority="51">
      <colorScale>
        <cfvo type="min"/>
        <cfvo type="percentile" val="50"/>
        <cfvo type="max"/>
        <color rgb="FF5A8AC6"/>
        <color rgb="FFFFEB84"/>
        <color rgb="FFF8696B"/>
      </colorScale>
    </cfRule>
  </conditionalFormatting>
  <conditionalFormatting sqref="BH9">
    <cfRule type="colorScale" priority="432">
      <colorScale>
        <cfvo type="min"/>
        <cfvo type="percentile" val="50"/>
        <cfvo type="max"/>
        <color rgb="FF5A8AC6"/>
        <color rgb="FFFFEB84"/>
        <color rgb="FFF8696B"/>
      </colorScale>
    </cfRule>
  </conditionalFormatting>
  <conditionalFormatting sqref="BH9:BH23">
    <cfRule type="containsText" dxfId="10" priority="8" operator="containsText" text="alto">
      <formula>NOT(ISERROR(SEARCH("alto",BH9)))</formula>
    </cfRule>
    <cfRule type="containsText" dxfId="9" priority="37" operator="containsText" text="Extremo">
      <formula>NOT(ISERROR(SEARCH("Extremo",BH9)))</formula>
    </cfRule>
    <cfRule type="containsText" dxfId="8" priority="36" operator="containsText" text="Alto">
      <formula>NOT(ISERROR(SEARCH("Alto",BH9)))</formula>
    </cfRule>
    <cfRule type="containsText" dxfId="7" priority="35" operator="containsText" text="Moderado">
      <formula>NOT(ISERROR(SEARCH("Moderado",BH9)))</formula>
    </cfRule>
    <cfRule type="containsText" dxfId="6" priority="34" operator="containsText" text="Bajo">
      <formula>NOT(ISERROR(SEARCH("Bajo",BH9)))</formula>
    </cfRule>
    <cfRule type="containsText" dxfId="5" priority="33" operator="containsText" text="Extremo">
      <formula>NOT(ISERROR(SEARCH("Extremo",BH9)))</formula>
    </cfRule>
  </conditionalFormatting>
  <conditionalFormatting sqref="BH10:BH11">
    <cfRule type="colorScale" priority="414">
      <colorScale>
        <cfvo type="min"/>
        <cfvo type="percentile" val="50"/>
        <cfvo type="max"/>
        <color rgb="FF5A8AC6"/>
        <color rgb="FFFFEB84"/>
        <color rgb="FFF8696B"/>
      </colorScale>
    </cfRule>
  </conditionalFormatting>
  <conditionalFormatting sqref="BH12">
    <cfRule type="colorScale" priority="104">
      <colorScale>
        <cfvo type="min"/>
        <cfvo type="percentile" val="50"/>
        <cfvo type="max"/>
        <color rgb="FF5A8AC6"/>
        <color rgb="FFFFEB84"/>
        <color rgb="FFF8696B"/>
      </colorScale>
    </cfRule>
  </conditionalFormatting>
  <conditionalFormatting sqref="BH13">
    <cfRule type="colorScale" priority="80">
      <colorScale>
        <cfvo type="min"/>
        <cfvo type="percentile" val="50"/>
        <cfvo type="max"/>
        <color rgb="FF5A8AC6"/>
        <color rgb="FFFFEB84"/>
        <color rgb="FFF8696B"/>
      </colorScale>
    </cfRule>
  </conditionalFormatting>
  <conditionalFormatting sqref="BH14">
    <cfRule type="colorScale" priority="162">
      <colorScale>
        <cfvo type="min"/>
        <cfvo type="percentile" val="50"/>
        <cfvo type="max"/>
        <color rgb="FF5A8AC6"/>
        <color rgb="FFFFEB84"/>
        <color rgb="FFF8696B"/>
      </colorScale>
    </cfRule>
  </conditionalFormatting>
  <conditionalFormatting sqref="BH15:BH22">
    <cfRule type="colorScale" priority="59">
      <colorScale>
        <cfvo type="min"/>
        <cfvo type="percentile" val="50"/>
        <cfvo type="max"/>
        <color rgb="FF5A8AC6"/>
        <color rgb="FFFFEB84"/>
        <color rgb="FFF8696B"/>
      </colorScale>
    </cfRule>
  </conditionalFormatting>
  <conditionalFormatting sqref="BH23">
    <cfRule type="colorScale" priority="38">
      <colorScale>
        <cfvo type="min"/>
        <cfvo type="percentile" val="50"/>
        <cfvo type="max"/>
        <color rgb="FF5A8AC6"/>
        <color rgb="FFFFEB84"/>
        <color rgb="FFF8696B"/>
      </colorScale>
    </cfRule>
  </conditionalFormatting>
  <conditionalFormatting sqref="BH9:BJ23">
    <cfRule type="containsBlanks" dxfId="4" priority="31">
      <formula>LEN(TRIM(BH9))=0</formula>
    </cfRule>
  </conditionalFormatting>
  <conditionalFormatting sqref="BI9:BJ23">
    <cfRule type="containsText" dxfId="3" priority="43" operator="containsText" text="alta">
      <formula>NOT(ISERROR(SEARCH("alta",BI9)))</formula>
    </cfRule>
    <cfRule type="containsText" dxfId="2" priority="44" operator="containsText" text="moderada">
      <formula>NOT(ISERROR(SEARCH("moderada",BI9)))</formula>
    </cfRule>
    <cfRule type="containsText" dxfId="1" priority="45" operator="containsText" text="baja">
      <formula>NOT(ISERROR(SEARCH("baja",BI9)))</formula>
    </cfRule>
    <cfRule type="containsText" dxfId="0" priority="42" operator="containsText" text="extrema">
      <formula>NOT(ISERROR(SEARCH("extrema",BI9)))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14:formula1>
            <xm:f>Criterios!$H$3:$H$5</xm:f>
          </x14:formula1>
          <xm:sqref>AJ12:AJ23 AJ9:AJ10</xm:sqref>
        </x14:dataValidation>
        <x14:dataValidation type="list" allowBlank="1" showInputMessage="1" showErrorMessage="1">
          <x14:formula1>
            <xm:f>Criterios!$I$3:$I$7</xm:f>
          </x14:formula1>
          <xm:sqref>AK9:AK23 BG9:BG23</xm:sqref>
        </x14:dataValidation>
        <x14:dataValidation type="list" allowBlank="1" showInputMessage="1" showErrorMessage="1">
          <x14:formula1>
            <xm:f>Criterios!$G$3:$G$7</xm:f>
          </x14:formula1>
          <xm:sqref>BE9:BE23 O9:O23</xm:sqref>
        </x14:dataValidation>
        <x14:dataValidation type="list" allowBlank="1" showInputMessage="1" showErrorMessage="1">
          <x14:formula1>
            <xm:f>Criterios!$C$3:$C$9</xm:f>
          </x14:formula1>
          <xm:sqref>G9:G23</xm:sqref>
        </x14:dataValidation>
        <x14:dataValidation type="list" allowBlank="1" showInputMessage="1" showErrorMessage="1">
          <x14:formula1>
            <xm:f>Criterios!$H$3:$H$7</xm:f>
          </x14:formula1>
          <xm:sqref>BF9:BF23</xm:sqref>
        </x14:dataValidation>
        <x14:dataValidation type="list" allowBlank="1" showInputMessage="1" showErrorMessage="1">
          <x14:formula1>
            <xm:f>Criterios!$F$3:$F$7</xm:f>
          </x14:formula1>
          <xm:sqref>BD9:BD23 N9:N23</xm:sqref>
        </x14:dataValidation>
        <x14:dataValidation type="list" allowBlank="1" showInputMessage="1" showErrorMessage="1">
          <x14:formula1>
            <xm:f>Criterios!$M$3:$M$5</xm:f>
          </x14:formula1>
          <xm:sqref>BB9:BC23</xm:sqref>
        </x14:dataValidation>
        <x14:dataValidation type="list" allowBlank="1" showInputMessage="1" showErrorMessage="1">
          <x14:formula1>
            <xm:f>Criterios!$N$3:$N$6</xm:f>
          </x14:formula1>
          <xm:sqref>BJ9:BJ23</xm:sqref>
        </x14:dataValidation>
        <x14:dataValidation type="list" allowBlank="1" showInputMessage="1" showErrorMessage="1">
          <x14:formula1>
            <xm:f>Criterios!$A$14</xm:f>
          </x14:formula1>
          <xm:sqref>L9:L23</xm:sqref>
        </x14:dataValidation>
        <x14:dataValidation type="list" allowBlank="1" showInputMessage="1" showErrorMessage="1">
          <x14:formula1>
            <xm:f>'Solidez de los controles'!$C$5:$C$7</xm:f>
          </x14:formula1>
          <xm:sqref>AW9:AX23 BA9:BA23</xm:sqref>
        </x14:dataValidation>
        <x14:dataValidation type="list" allowBlank="1" showInputMessage="1" showErrorMessage="1">
          <x14:formula1>
            <xm:f>Criterios!$K$3:$K$5</xm:f>
          </x14:formula1>
          <xm:sqref>AN9:AN23</xm:sqref>
        </x14:dataValidation>
        <x14:dataValidation type="list" allowBlank="1" showInputMessage="1" showErrorMessage="1">
          <x14:formula1>
            <xm:f>Criterios!$B$3:$B$9</xm:f>
          </x14:formula1>
          <xm:sqref>F9:F23</xm:sqref>
        </x14:dataValidation>
        <x14:dataValidation type="list" allowBlank="1" showInputMessage="1" showErrorMessage="1">
          <x14:formula1>
            <xm:f>Criterios!$D$3:$D$10</xm:f>
          </x14:formula1>
          <xm:sqref>H9:H23</xm:sqref>
        </x14:dataValidation>
        <x14:dataValidation type="list" allowBlank="1" showInputMessage="1" showErrorMessage="1">
          <x14:formula1>
            <xm:f>'Solidez de los controles'!$H$11:$H$13</xm:f>
          </x14:formula1>
          <xm:sqref>AY9:AY23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4"/>
  <sheetViews>
    <sheetView topLeftCell="A4" zoomScale="90" zoomScaleNormal="90" workbookViewId="0">
      <selection activeCell="C8" sqref="C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1.42578125" style="1" customWidth="1"/>
    <col min="7" max="8" width="18" style="1" customWidth="1"/>
    <col min="9" max="16384" width="11.42578125" style="1"/>
  </cols>
  <sheetData>
    <row r="1" spans="2:8" ht="24" customHeight="1" x14ac:dyDescent="0.25"/>
    <row r="2" spans="2:8" ht="24" customHeight="1" x14ac:dyDescent="0.25"/>
    <row r="3" spans="2:8" ht="24" customHeight="1" x14ac:dyDescent="0.35">
      <c r="D3" s="367"/>
      <c r="E3" s="367"/>
      <c r="F3" s="367"/>
    </row>
    <row r="4" spans="2:8" ht="24" customHeight="1" x14ac:dyDescent="0.35">
      <c r="D4" s="367" t="s">
        <v>40</v>
      </c>
      <c r="E4" s="367"/>
      <c r="F4" s="367"/>
    </row>
    <row r="5" spans="2:8" ht="24" customHeight="1" x14ac:dyDescent="0.25"/>
    <row r="6" spans="2:8" ht="56.25" customHeight="1" x14ac:dyDescent="0.25">
      <c r="C6" s="27" t="s">
        <v>87</v>
      </c>
      <c r="D6" s="83"/>
      <c r="E6" s="83"/>
      <c r="F6" s="83"/>
      <c r="H6" s="7" t="s">
        <v>33</v>
      </c>
    </row>
    <row r="7" spans="2:8" ht="56.25" customHeight="1" x14ac:dyDescent="0.25">
      <c r="C7" s="27" t="s">
        <v>88</v>
      </c>
      <c r="D7" s="84"/>
      <c r="E7" s="83"/>
      <c r="F7" s="83"/>
      <c r="H7" s="2" t="s">
        <v>1</v>
      </c>
    </row>
    <row r="8" spans="2:8" ht="56.25" customHeight="1" x14ac:dyDescent="0.25">
      <c r="B8" s="6" t="s">
        <v>39</v>
      </c>
      <c r="C8" s="27" t="s">
        <v>89</v>
      </c>
      <c r="D8" s="84"/>
      <c r="E8" s="83"/>
      <c r="F8" s="83" t="s">
        <v>90</v>
      </c>
      <c r="H8" s="3" t="s">
        <v>3</v>
      </c>
    </row>
    <row r="9" spans="2:8" ht="56.25" customHeight="1" x14ac:dyDescent="0.25">
      <c r="C9" s="27" t="s">
        <v>91</v>
      </c>
      <c r="D9" s="85"/>
      <c r="E9" s="84"/>
      <c r="F9" s="83"/>
      <c r="H9" s="4" t="s">
        <v>0</v>
      </c>
    </row>
    <row r="10" spans="2:8" ht="56.25" customHeight="1" x14ac:dyDescent="0.25">
      <c r="C10" s="27" t="s">
        <v>248</v>
      </c>
      <c r="D10" s="85"/>
      <c r="E10" s="84"/>
      <c r="F10" s="83"/>
    </row>
    <row r="11" spans="2:8" x14ac:dyDescent="0.25">
      <c r="D11" s="5">
        <v>3</v>
      </c>
      <c r="E11" s="5">
        <v>4</v>
      </c>
      <c r="F11" s="5">
        <v>5</v>
      </c>
    </row>
    <row r="12" spans="2:8" x14ac:dyDescent="0.25">
      <c r="D12" s="5" t="s">
        <v>3</v>
      </c>
      <c r="E12" s="5" t="s">
        <v>28</v>
      </c>
      <c r="F12" s="5" t="s">
        <v>27</v>
      </c>
    </row>
    <row r="13" spans="2:8" x14ac:dyDescent="0.25">
      <c r="D13" s="5"/>
      <c r="E13" s="5"/>
      <c r="F13" s="5"/>
    </row>
    <row r="14" spans="2:8" x14ac:dyDescent="0.25">
      <c r="D14" s="368"/>
      <c r="E14" s="368"/>
      <c r="F14" s="368"/>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4"/>
  <sheetViews>
    <sheetView topLeftCell="A7" zoomScale="90" zoomScaleNormal="90" workbookViewId="0">
      <selection activeCell="D9" sqref="D9"/>
    </sheetView>
  </sheetViews>
  <sheetFormatPr baseColWidth="10" defaultColWidth="11.42578125" defaultRowHeight="15" x14ac:dyDescent="0.25"/>
  <cols>
    <col min="1" max="1" width="9.42578125" style="1" customWidth="1"/>
    <col min="2" max="2" width="14.7109375" style="1" customWidth="1"/>
    <col min="3" max="3" width="18" style="1" customWidth="1"/>
    <col min="4" max="6" width="22" style="1" customWidth="1"/>
    <col min="7" max="8" width="18" style="1" customWidth="1"/>
    <col min="9" max="16384" width="11.42578125" style="1"/>
  </cols>
  <sheetData>
    <row r="3" spans="2:8" ht="21" x14ac:dyDescent="0.35">
      <c r="D3" s="367"/>
      <c r="E3" s="367"/>
      <c r="F3" s="367"/>
    </row>
    <row r="4" spans="2:8" ht="50.1" customHeight="1" x14ac:dyDescent="0.35">
      <c r="D4" s="367" t="s">
        <v>41</v>
      </c>
      <c r="E4" s="367"/>
      <c r="F4" s="367"/>
    </row>
    <row r="5" spans="2:8" ht="20.25" customHeight="1" x14ac:dyDescent="0.25"/>
    <row r="6" spans="2:8" ht="57" customHeight="1" x14ac:dyDescent="0.25">
      <c r="C6" s="27" t="s">
        <v>87</v>
      </c>
      <c r="D6" s="83"/>
      <c r="E6" s="83"/>
      <c r="F6" s="83"/>
      <c r="H6" s="7" t="s">
        <v>33</v>
      </c>
    </row>
    <row r="7" spans="2:8" ht="57" customHeight="1" x14ac:dyDescent="0.25">
      <c r="C7" s="27" t="s">
        <v>88</v>
      </c>
      <c r="D7" s="84"/>
      <c r="E7" s="83"/>
      <c r="F7" s="83"/>
      <c r="H7" s="2" t="s">
        <v>1</v>
      </c>
    </row>
    <row r="8" spans="2:8" ht="57" customHeight="1" x14ac:dyDescent="0.25">
      <c r="B8" s="6" t="s">
        <v>39</v>
      </c>
      <c r="C8" s="27" t="s">
        <v>89</v>
      </c>
      <c r="D8" s="84"/>
      <c r="E8" s="83"/>
      <c r="F8" s="83"/>
      <c r="H8" s="3" t="s">
        <v>3</v>
      </c>
    </row>
    <row r="9" spans="2:8" ht="57" customHeight="1" x14ac:dyDescent="0.25">
      <c r="C9" s="27" t="s">
        <v>91</v>
      </c>
      <c r="D9" s="85"/>
      <c r="E9" s="84"/>
      <c r="F9" s="83" t="s">
        <v>90</v>
      </c>
      <c r="H9" s="4" t="s">
        <v>0</v>
      </c>
    </row>
    <row r="10" spans="2:8" ht="57" customHeight="1" x14ac:dyDescent="0.25">
      <c r="C10" s="27" t="s">
        <v>248</v>
      </c>
      <c r="D10" s="85"/>
      <c r="E10" s="84"/>
      <c r="F10" s="83"/>
    </row>
    <row r="11" spans="2:8" ht="18" customHeight="1" x14ac:dyDescent="0.25">
      <c r="D11" s="5">
        <v>3</v>
      </c>
      <c r="E11" s="5">
        <v>4</v>
      </c>
      <c r="F11" s="5">
        <v>5</v>
      </c>
    </row>
    <row r="12" spans="2:8" x14ac:dyDescent="0.25">
      <c r="D12" s="5" t="s">
        <v>3</v>
      </c>
      <c r="E12" s="5" t="s">
        <v>28</v>
      </c>
      <c r="F12" s="5" t="s">
        <v>27</v>
      </c>
    </row>
    <row r="13" spans="2:8" x14ac:dyDescent="0.25">
      <c r="D13" s="5"/>
      <c r="E13" s="5"/>
      <c r="F13" s="5"/>
    </row>
    <row r="14" spans="2:8" x14ac:dyDescent="0.25">
      <c r="D14" s="368"/>
      <c r="E14" s="368"/>
      <c r="F14" s="368"/>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G10"/>
  <sheetViews>
    <sheetView zoomScale="60" zoomScaleNormal="60" workbookViewId="0">
      <selection activeCell="G6" sqref="G6"/>
    </sheetView>
  </sheetViews>
  <sheetFormatPr baseColWidth="10" defaultColWidth="47.28515625" defaultRowHeight="15" x14ac:dyDescent="0.25"/>
  <cols>
    <col min="1" max="1" width="3.7109375" style="8" customWidth="1"/>
    <col min="2" max="2" width="4.7109375" style="8" customWidth="1"/>
    <col min="3" max="3" width="26" style="8" customWidth="1"/>
    <col min="4" max="4" width="29.140625" style="8" customWidth="1"/>
    <col min="5" max="5" width="43.140625" style="8" customWidth="1"/>
    <col min="6" max="6" width="44.85546875" style="8" customWidth="1"/>
    <col min="7" max="7" width="45.7109375" style="8" customWidth="1"/>
    <col min="8" max="8" width="9.42578125" style="8" customWidth="1"/>
    <col min="9" max="9" width="25.85546875" style="8" customWidth="1"/>
    <col min="10" max="13" width="34.28515625" style="8" customWidth="1"/>
    <col min="14" max="16384" width="47.28515625" style="8"/>
  </cols>
  <sheetData>
    <row r="2" spans="3:7" ht="15.75" thickBot="1" x14ac:dyDescent="0.3"/>
    <row r="3" spans="3:7" ht="45" customHeight="1" thickBot="1" x14ac:dyDescent="0.3">
      <c r="C3" s="370" t="s">
        <v>205</v>
      </c>
      <c r="D3" s="371"/>
      <c r="E3" s="371"/>
      <c r="F3" s="371"/>
      <c r="G3" s="372"/>
    </row>
    <row r="4" spans="3:7" s="37" customFormat="1" ht="33.75" customHeight="1" thickBot="1" x14ac:dyDescent="0.3">
      <c r="C4" s="48" t="s">
        <v>193</v>
      </c>
      <c r="D4" s="49" t="s">
        <v>202</v>
      </c>
      <c r="E4" s="373" t="s">
        <v>203</v>
      </c>
      <c r="F4" s="373"/>
      <c r="G4" s="50" t="s">
        <v>204</v>
      </c>
    </row>
    <row r="5" spans="3:7" ht="46.5" customHeight="1" x14ac:dyDescent="0.25">
      <c r="C5" s="45">
        <v>5</v>
      </c>
      <c r="D5" s="46" t="s">
        <v>24</v>
      </c>
      <c r="E5" s="374" t="s">
        <v>208</v>
      </c>
      <c r="F5" s="374"/>
      <c r="G5" s="47" t="s">
        <v>213</v>
      </c>
    </row>
    <row r="6" spans="3:7" ht="45" customHeight="1" x14ac:dyDescent="0.25">
      <c r="C6" s="40">
        <v>4</v>
      </c>
      <c r="D6" s="38" t="s">
        <v>23</v>
      </c>
      <c r="E6" s="375" t="s">
        <v>207</v>
      </c>
      <c r="F6" s="375"/>
      <c r="G6" s="41" t="s">
        <v>212</v>
      </c>
    </row>
    <row r="7" spans="3:7" ht="33.75" customHeight="1" x14ac:dyDescent="0.25">
      <c r="C7" s="40">
        <v>3</v>
      </c>
      <c r="D7" s="38" t="s">
        <v>25</v>
      </c>
      <c r="E7" s="375" t="s">
        <v>209</v>
      </c>
      <c r="F7" s="375"/>
      <c r="G7" s="41" t="s">
        <v>215</v>
      </c>
    </row>
    <row r="8" spans="3:7" ht="45" customHeight="1" x14ac:dyDescent="0.25">
      <c r="C8" s="40">
        <v>2</v>
      </c>
      <c r="D8" s="38" t="s">
        <v>26</v>
      </c>
      <c r="E8" s="375" t="s">
        <v>210</v>
      </c>
      <c r="F8" s="375"/>
      <c r="G8" s="41" t="s">
        <v>214</v>
      </c>
    </row>
    <row r="9" spans="3:7" ht="45.75" customHeight="1" thickBot="1" x14ac:dyDescent="0.3">
      <c r="C9" s="42">
        <v>1</v>
      </c>
      <c r="D9" s="43" t="s">
        <v>206</v>
      </c>
      <c r="E9" s="369" t="s">
        <v>211</v>
      </c>
      <c r="F9" s="369"/>
      <c r="G9" s="44" t="s">
        <v>216</v>
      </c>
    </row>
    <row r="10" spans="3:7" x14ac:dyDescent="0.25">
      <c r="C10" s="39"/>
      <c r="D10" s="39"/>
      <c r="E10" s="39"/>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K45"/>
  <sheetViews>
    <sheetView topLeftCell="A28" zoomScale="80" zoomScaleNormal="80" workbookViewId="0">
      <selection activeCell="G35" sqref="G35"/>
    </sheetView>
  </sheetViews>
  <sheetFormatPr baseColWidth="10" defaultColWidth="47.28515625" defaultRowHeight="15" x14ac:dyDescent="0.25"/>
  <cols>
    <col min="1" max="1" width="3.7109375" style="8" customWidth="1"/>
    <col min="2" max="2" width="6.85546875" style="8" customWidth="1"/>
    <col min="3" max="6" width="38.7109375" style="8" customWidth="1"/>
    <col min="7" max="7" width="39" style="8" customWidth="1"/>
    <col min="8" max="8" width="80.5703125" style="8" customWidth="1"/>
    <col min="9" max="9" width="77.140625" style="8" customWidth="1"/>
    <col min="10" max="10" width="9.42578125" style="8" customWidth="1"/>
    <col min="11" max="11" width="20.7109375" style="36" customWidth="1"/>
    <col min="12" max="13" width="83.85546875" style="8" customWidth="1"/>
    <col min="14" max="16384" width="47.28515625" style="8"/>
  </cols>
  <sheetData>
    <row r="2" spans="3:9" ht="30" customHeight="1" thickBot="1" x14ac:dyDescent="0.3">
      <c r="C2" s="389" t="s">
        <v>281</v>
      </c>
      <c r="D2" s="389"/>
      <c r="E2" s="389"/>
      <c r="F2" s="390"/>
    </row>
    <row r="3" spans="3:9" ht="30" customHeight="1" thickBot="1" x14ac:dyDescent="0.3">
      <c r="C3" s="384" t="s">
        <v>218</v>
      </c>
      <c r="D3" s="385"/>
      <c r="E3" s="386"/>
      <c r="F3" s="62"/>
      <c r="G3" s="384" t="s">
        <v>225</v>
      </c>
      <c r="H3" s="386"/>
      <c r="I3" s="62"/>
    </row>
    <row r="4" spans="3:9" ht="36" customHeight="1" thickBot="1" x14ac:dyDescent="0.3">
      <c r="C4" s="57" t="s">
        <v>217</v>
      </c>
      <c r="D4" s="376" t="s">
        <v>219</v>
      </c>
      <c r="E4" s="377"/>
      <c r="G4" s="57" t="s">
        <v>217</v>
      </c>
      <c r="H4" s="61" t="s">
        <v>226</v>
      </c>
    </row>
    <row r="5" spans="3:9" ht="33.75" customHeight="1" x14ac:dyDescent="0.25">
      <c r="C5" s="58" t="s">
        <v>220</v>
      </c>
      <c r="D5" s="378" t="s">
        <v>222</v>
      </c>
      <c r="E5" s="379"/>
      <c r="G5" s="58" t="s">
        <v>220</v>
      </c>
      <c r="H5" s="54" t="s">
        <v>227</v>
      </c>
    </row>
    <row r="6" spans="3:9" ht="33.75" customHeight="1" x14ac:dyDescent="0.25">
      <c r="C6" s="59" t="s">
        <v>3</v>
      </c>
      <c r="D6" s="380" t="s">
        <v>223</v>
      </c>
      <c r="E6" s="381"/>
      <c r="G6" s="59" t="s">
        <v>3</v>
      </c>
      <c r="H6" s="55" t="s">
        <v>228</v>
      </c>
    </row>
    <row r="7" spans="3:9" ht="33.75" customHeight="1" thickBot="1" x14ac:dyDescent="0.3">
      <c r="C7" s="60" t="s">
        <v>221</v>
      </c>
      <c r="D7" s="382" t="s">
        <v>224</v>
      </c>
      <c r="E7" s="383"/>
      <c r="G7" s="60" t="s">
        <v>221</v>
      </c>
      <c r="H7" s="56" t="s">
        <v>229</v>
      </c>
    </row>
    <row r="8" spans="3:9" ht="47.25" customHeight="1" x14ac:dyDescent="0.25"/>
    <row r="9" spans="3:9" ht="36" customHeight="1" thickBot="1" x14ac:dyDescent="0.3">
      <c r="C9" s="387" t="s">
        <v>283</v>
      </c>
      <c r="D9" s="387"/>
      <c r="E9" s="387"/>
      <c r="F9" s="388"/>
    </row>
    <row r="10" spans="3:9" ht="105.75" thickBot="1" x14ac:dyDescent="0.3">
      <c r="C10" s="91" t="s">
        <v>250</v>
      </c>
      <c r="D10" s="91" t="s">
        <v>251</v>
      </c>
      <c r="E10" s="90" t="s">
        <v>273</v>
      </c>
      <c r="F10" s="91" t="s">
        <v>274</v>
      </c>
    </row>
    <row r="11" spans="3:9" ht="27.75" customHeight="1" thickBot="1" x14ac:dyDescent="0.3">
      <c r="C11" s="92" t="s">
        <v>252</v>
      </c>
      <c r="D11" s="93" t="s">
        <v>255</v>
      </c>
      <c r="E11" s="93" t="s">
        <v>256</v>
      </c>
      <c r="F11" s="94" t="s">
        <v>6</v>
      </c>
      <c r="H11" s="8">
        <v>100</v>
      </c>
    </row>
    <row r="12" spans="3:9" ht="27.75" customHeight="1" thickBot="1" x14ac:dyDescent="0.3">
      <c r="C12" s="92" t="s">
        <v>253</v>
      </c>
      <c r="D12" s="93" t="s">
        <v>257</v>
      </c>
      <c r="E12" s="93" t="s">
        <v>258</v>
      </c>
      <c r="F12" s="94" t="s">
        <v>7</v>
      </c>
      <c r="H12" s="8">
        <v>50</v>
      </c>
    </row>
    <row r="13" spans="3:9" ht="27.75" customHeight="1" thickBot="1" x14ac:dyDescent="0.3">
      <c r="C13" s="95" t="s">
        <v>254</v>
      </c>
      <c r="D13" s="93" t="s">
        <v>259</v>
      </c>
      <c r="E13" s="93" t="s">
        <v>260</v>
      </c>
      <c r="F13" s="94" t="s">
        <v>7</v>
      </c>
      <c r="H13" s="8">
        <v>0</v>
      </c>
    </row>
    <row r="14" spans="3:9" ht="27.75" customHeight="1" thickBot="1" x14ac:dyDescent="0.3">
      <c r="C14" s="92" t="s">
        <v>261</v>
      </c>
      <c r="D14" s="93" t="s">
        <v>263</v>
      </c>
      <c r="E14" s="93" t="s">
        <v>264</v>
      </c>
      <c r="F14" s="94" t="s">
        <v>7</v>
      </c>
    </row>
    <row r="15" spans="3:9" ht="27.75" customHeight="1" thickBot="1" x14ac:dyDescent="0.3">
      <c r="C15" s="92" t="s">
        <v>253</v>
      </c>
      <c r="D15" s="93" t="s">
        <v>257</v>
      </c>
      <c r="E15" s="93" t="s">
        <v>265</v>
      </c>
      <c r="F15" s="94" t="s">
        <v>7</v>
      </c>
    </row>
    <row r="16" spans="3:9" ht="27.75" customHeight="1" thickBot="1" x14ac:dyDescent="0.3">
      <c r="C16" s="95" t="s">
        <v>262</v>
      </c>
      <c r="D16" s="93" t="s">
        <v>259</v>
      </c>
      <c r="E16" s="93" t="s">
        <v>266</v>
      </c>
      <c r="F16" s="94" t="s">
        <v>7</v>
      </c>
    </row>
    <row r="17" spans="3:6" ht="27.75" customHeight="1" thickBot="1" x14ac:dyDescent="0.3">
      <c r="C17" s="92" t="s">
        <v>267</v>
      </c>
      <c r="D17" s="93" t="s">
        <v>263</v>
      </c>
      <c r="E17" s="93" t="s">
        <v>270</v>
      </c>
      <c r="F17" s="94" t="s">
        <v>7</v>
      </c>
    </row>
    <row r="18" spans="3:6" ht="27.75" customHeight="1" thickBot="1" x14ac:dyDescent="0.3">
      <c r="C18" s="92" t="s">
        <v>268</v>
      </c>
      <c r="D18" s="93" t="s">
        <v>257</v>
      </c>
      <c r="E18" s="93" t="s">
        <v>271</v>
      </c>
      <c r="F18" s="94" t="s">
        <v>7</v>
      </c>
    </row>
    <row r="19" spans="3:6" ht="27.75" customHeight="1" thickBot="1" x14ac:dyDescent="0.3">
      <c r="C19" s="95" t="s">
        <v>269</v>
      </c>
      <c r="D19" s="93" t="s">
        <v>259</v>
      </c>
      <c r="E19" s="93" t="s">
        <v>272</v>
      </c>
      <c r="F19" s="94" t="s">
        <v>7</v>
      </c>
    </row>
    <row r="23" spans="3:6" ht="34.5" customHeight="1" thickBot="1" x14ac:dyDescent="0.3">
      <c r="C23" s="387" t="s">
        <v>282</v>
      </c>
      <c r="D23" s="387"/>
      <c r="E23" s="387"/>
      <c r="F23" s="388"/>
    </row>
    <row r="24" spans="3:6" ht="32.25" customHeight="1" thickBot="1" x14ac:dyDescent="0.3">
      <c r="C24" s="384" t="s">
        <v>230</v>
      </c>
      <c r="D24" s="385"/>
      <c r="E24" s="386"/>
      <c r="F24" s="62"/>
    </row>
    <row r="25" spans="3:6" ht="38.25" customHeight="1" thickBot="1" x14ac:dyDescent="0.3">
      <c r="C25" s="57" t="s">
        <v>217</v>
      </c>
      <c r="D25" s="376" t="s">
        <v>234</v>
      </c>
      <c r="E25" s="377"/>
    </row>
    <row r="26" spans="3:6" ht="38.25" customHeight="1" x14ac:dyDescent="0.25">
      <c r="C26" s="58" t="s">
        <v>220</v>
      </c>
      <c r="D26" s="378" t="s">
        <v>231</v>
      </c>
      <c r="E26" s="379"/>
    </row>
    <row r="27" spans="3:6" ht="38.25" customHeight="1" x14ac:dyDescent="0.25">
      <c r="C27" s="59" t="s">
        <v>3</v>
      </c>
      <c r="D27" s="380" t="s">
        <v>232</v>
      </c>
      <c r="E27" s="381"/>
    </row>
    <row r="28" spans="3:6" ht="38.25" customHeight="1" thickBot="1" x14ac:dyDescent="0.3">
      <c r="C28" s="60" t="s">
        <v>284</v>
      </c>
      <c r="D28" s="382" t="s">
        <v>233</v>
      </c>
      <c r="E28" s="383"/>
    </row>
    <row r="32" spans="3:6" ht="26.25" x14ac:dyDescent="0.4">
      <c r="C32" s="63" t="s">
        <v>240</v>
      </c>
    </row>
    <row r="33" spans="3:11" ht="15.75" thickBot="1" x14ac:dyDescent="0.3"/>
    <row r="34" spans="3:11" s="64" customFormat="1" ht="28.5" customHeight="1" thickBot="1" x14ac:dyDescent="0.25">
      <c r="C34" s="66" t="s">
        <v>235</v>
      </c>
      <c r="D34" s="67" t="s">
        <v>236</v>
      </c>
      <c r="E34" s="67" t="s">
        <v>237</v>
      </c>
      <c r="F34" s="67" t="s">
        <v>238</v>
      </c>
      <c r="G34" s="68" t="s">
        <v>239</v>
      </c>
      <c r="K34" s="65"/>
    </row>
    <row r="35" spans="3:11" s="73" customFormat="1" ht="28.5" customHeight="1" x14ac:dyDescent="0.25">
      <c r="C35" s="69" t="s">
        <v>220</v>
      </c>
      <c r="D35" s="52" t="s">
        <v>112</v>
      </c>
      <c r="E35" s="52" t="s">
        <v>112</v>
      </c>
      <c r="F35" s="52">
        <v>2</v>
      </c>
      <c r="G35" s="47">
        <v>2</v>
      </c>
      <c r="K35" s="70"/>
    </row>
    <row r="36" spans="3:11" s="73" customFormat="1" ht="28.5" customHeight="1" x14ac:dyDescent="0.25">
      <c r="C36" s="71" t="s">
        <v>220</v>
      </c>
      <c r="D36" s="53" t="s">
        <v>112</v>
      </c>
      <c r="E36" s="53" t="s">
        <v>113</v>
      </c>
      <c r="F36" s="53">
        <v>2</v>
      </c>
      <c r="G36" s="41">
        <v>1</v>
      </c>
      <c r="K36" s="70"/>
    </row>
    <row r="37" spans="3:11" s="73" customFormat="1" ht="28.5" customHeight="1" x14ac:dyDescent="0.25">
      <c r="C37" s="71" t="s">
        <v>220</v>
      </c>
      <c r="D37" s="53" t="s">
        <v>112</v>
      </c>
      <c r="E37" s="53" t="s">
        <v>114</v>
      </c>
      <c r="F37" s="53">
        <v>2</v>
      </c>
      <c r="G37" s="41">
        <v>0</v>
      </c>
      <c r="K37" s="70"/>
    </row>
    <row r="38" spans="3:11" s="73" customFormat="1" ht="28.5" customHeight="1" x14ac:dyDescent="0.25">
      <c r="C38" s="71" t="s">
        <v>220</v>
      </c>
      <c r="D38" s="53" t="s">
        <v>114</v>
      </c>
      <c r="E38" s="53" t="s">
        <v>112</v>
      </c>
      <c r="F38" s="53">
        <v>0</v>
      </c>
      <c r="G38" s="41">
        <v>2</v>
      </c>
      <c r="K38" s="70"/>
    </row>
    <row r="39" spans="3:11" s="73" customFormat="1" ht="28.5" customHeight="1" x14ac:dyDescent="0.25">
      <c r="C39" s="71" t="s">
        <v>3</v>
      </c>
      <c r="D39" s="53" t="s">
        <v>112</v>
      </c>
      <c r="E39" s="53" t="s">
        <v>112</v>
      </c>
      <c r="F39" s="53">
        <v>1</v>
      </c>
      <c r="G39" s="41">
        <v>1</v>
      </c>
      <c r="K39" s="70"/>
    </row>
    <row r="40" spans="3:11" s="73" customFormat="1" ht="28.5" customHeight="1" x14ac:dyDescent="0.25">
      <c r="C40" s="71" t="s">
        <v>3</v>
      </c>
      <c r="D40" s="53" t="s">
        <v>112</v>
      </c>
      <c r="E40" s="53" t="s">
        <v>113</v>
      </c>
      <c r="F40" s="53">
        <v>1</v>
      </c>
      <c r="G40" s="41">
        <v>0</v>
      </c>
      <c r="K40" s="70"/>
    </row>
    <row r="41" spans="3:11" s="73" customFormat="1" ht="28.5" customHeight="1" x14ac:dyDescent="0.25">
      <c r="C41" s="71" t="s">
        <v>3</v>
      </c>
      <c r="D41" s="53" t="s">
        <v>112</v>
      </c>
      <c r="E41" s="53" t="s">
        <v>114</v>
      </c>
      <c r="F41" s="53">
        <v>1</v>
      </c>
      <c r="G41" s="41">
        <v>0</v>
      </c>
      <c r="K41" s="70"/>
    </row>
    <row r="42" spans="3:11" s="73" customFormat="1" ht="28.5" customHeight="1" thickBot="1" x14ac:dyDescent="0.3">
      <c r="C42" s="72" t="s">
        <v>3</v>
      </c>
      <c r="D42" s="51" t="s">
        <v>114</v>
      </c>
      <c r="E42" s="51" t="s">
        <v>112</v>
      </c>
      <c r="F42" s="51">
        <v>0</v>
      </c>
      <c r="G42" s="44">
        <v>1</v>
      </c>
      <c r="K42" s="70"/>
    </row>
    <row r="45" spans="3:11" ht="90" x14ac:dyDescent="0.25">
      <c r="C45" s="74" t="s">
        <v>241</v>
      </c>
      <c r="E45" s="74" t="s">
        <v>242</v>
      </c>
    </row>
  </sheetData>
  <mergeCells count="14">
    <mergeCell ref="C9:F9"/>
    <mergeCell ref="G3:H3"/>
    <mergeCell ref="C2:F2"/>
    <mergeCell ref="C23:F23"/>
    <mergeCell ref="D4:E4"/>
    <mergeCell ref="D5:E5"/>
    <mergeCell ref="D6:E6"/>
    <mergeCell ref="D7:E7"/>
    <mergeCell ref="C3:E3"/>
    <mergeCell ref="D25:E25"/>
    <mergeCell ref="D26:E26"/>
    <mergeCell ref="D27:E27"/>
    <mergeCell ref="D28:E28"/>
    <mergeCell ref="C24:E24"/>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opLeftCell="A7" zoomScaleNormal="100" workbookViewId="0">
      <selection activeCell="E11" sqref="E11"/>
    </sheetView>
  </sheetViews>
  <sheetFormatPr baseColWidth="10" defaultColWidth="19" defaultRowHeight="15" x14ac:dyDescent="0.25"/>
  <cols>
    <col min="1" max="1" width="20.140625" style="8" customWidth="1"/>
    <col min="2" max="3" width="19" style="8"/>
    <col min="4" max="4" width="31" style="8" customWidth="1"/>
    <col min="5" max="5" width="96.7109375" style="8" customWidth="1"/>
    <col min="6" max="16384" width="19" style="8"/>
  </cols>
  <sheetData>
    <row r="1" spans="1:15" x14ac:dyDescent="0.25">
      <c r="G1" s="391" t="s">
        <v>93</v>
      </c>
      <c r="I1" s="391" t="s">
        <v>94</v>
      </c>
    </row>
    <row r="2" spans="1:15" ht="30" x14ac:dyDescent="0.25">
      <c r="A2" s="34" t="s">
        <v>13</v>
      </c>
      <c r="B2" s="34" t="s">
        <v>17</v>
      </c>
      <c r="C2" s="34" t="s">
        <v>20</v>
      </c>
      <c r="D2" s="34" t="s">
        <v>137</v>
      </c>
      <c r="E2" s="34" t="s">
        <v>95</v>
      </c>
      <c r="F2" s="34" t="s">
        <v>21</v>
      </c>
      <c r="G2" s="391"/>
      <c r="H2" s="34" t="s">
        <v>22</v>
      </c>
      <c r="I2" s="391"/>
      <c r="J2" s="34" t="s">
        <v>29</v>
      </c>
      <c r="K2" s="34" t="s">
        <v>31</v>
      </c>
      <c r="L2" s="34" t="s">
        <v>11</v>
      </c>
      <c r="M2" s="34" t="s">
        <v>12</v>
      </c>
      <c r="N2" s="34" t="s">
        <v>34</v>
      </c>
      <c r="O2" s="34" t="s">
        <v>36</v>
      </c>
    </row>
    <row r="3" spans="1:15" ht="30" x14ac:dyDescent="0.25">
      <c r="A3" s="8" t="s">
        <v>8</v>
      </c>
      <c r="B3" s="8" t="s">
        <v>18</v>
      </c>
      <c r="C3" s="8" t="s">
        <v>132</v>
      </c>
      <c r="D3" s="8" t="s">
        <v>141</v>
      </c>
      <c r="E3" s="8" t="s">
        <v>192</v>
      </c>
      <c r="F3" s="8" t="s">
        <v>96</v>
      </c>
      <c r="G3" s="35">
        <v>5</v>
      </c>
      <c r="H3" s="8" t="s">
        <v>97</v>
      </c>
      <c r="I3" s="35">
        <v>5</v>
      </c>
      <c r="J3" s="8" t="s">
        <v>30</v>
      </c>
      <c r="K3" s="8" t="s">
        <v>5</v>
      </c>
      <c r="L3" s="8" t="s">
        <v>110</v>
      </c>
      <c r="M3" s="8" t="s">
        <v>112</v>
      </c>
      <c r="N3" s="8" t="s">
        <v>35</v>
      </c>
      <c r="O3" s="8" t="s">
        <v>7</v>
      </c>
    </row>
    <row r="4" spans="1:15" ht="30" x14ac:dyDescent="0.25">
      <c r="A4" s="8" t="s">
        <v>117</v>
      </c>
      <c r="B4" s="8" t="s">
        <v>128</v>
      </c>
      <c r="C4" s="8" t="s">
        <v>131</v>
      </c>
      <c r="D4" s="8" t="s">
        <v>142</v>
      </c>
      <c r="E4" s="8" t="s">
        <v>151</v>
      </c>
      <c r="F4" s="8" t="s">
        <v>98</v>
      </c>
      <c r="G4" s="35">
        <v>4</v>
      </c>
      <c r="H4" s="8" t="s">
        <v>85</v>
      </c>
      <c r="I4" s="35">
        <v>4</v>
      </c>
      <c r="J4" s="8" t="s">
        <v>1</v>
      </c>
      <c r="K4" s="8" t="s">
        <v>32</v>
      </c>
      <c r="L4" s="8" t="s">
        <v>111</v>
      </c>
      <c r="M4" s="8" t="s">
        <v>113</v>
      </c>
      <c r="N4" s="8" t="s">
        <v>115</v>
      </c>
      <c r="O4" s="8" t="s">
        <v>6</v>
      </c>
    </row>
    <row r="5" spans="1:15" ht="30" x14ac:dyDescent="0.25">
      <c r="A5" s="8" t="s">
        <v>9</v>
      </c>
      <c r="B5" s="8" t="s">
        <v>129</v>
      </c>
      <c r="C5" s="8" t="s">
        <v>133</v>
      </c>
      <c r="D5" s="8" t="s">
        <v>143</v>
      </c>
      <c r="E5" s="8" t="s">
        <v>152</v>
      </c>
      <c r="F5" s="8" t="s">
        <v>84</v>
      </c>
      <c r="G5" s="35">
        <v>3</v>
      </c>
      <c r="H5" s="8" t="s">
        <v>99</v>
      </c>
      <c r="I5" s="35">
        <v>3</v>
      </c>
      <c r="J5" s="8" t="s">
        <v>3</v>
      </c>
      <c r="L5" s="8" t="s">
        <v>114</v>
      </c>
      <c r="M5" s="8" t="s">
        <v>114</v>
      </c>
      <c r="N5" s="8" t="s">
        <v>37</v>
      </c>
    </row>
    <row r="6" spans="1:15" ht="30" x14ac:dyDescent="0.25">
      <c r="A6" s="8" t="s">
        <v>15</v>
      </c>
      <c r="B6" s="8" t="s">
        <v>16</v>
      </c>
      <c r="C6" s="8" t="s">
        <v>135</v>
      </c>
      <c r="D6" s="8" t="s">
        <v>144</v>
      </c>
      <c r="E6" s="8" t="s">
        <v>153</v>
      </c>
      <c r="F6" s="8" t="s">
        <v>86</v>
      </c>
      <c r="G6" s="35">
        <v>2</v>
      </c>
      <c r="H6" s="8" t="s">
        <v>100</v>
      </c>
      <c r="I6" s="35">
        <v>2</v>
      </c>
      <c r="J6" s="8" t="s">
        <v>0</v>
      </c>
      <c r="N6" s="8" t="s">
        <v>116</v>
      </c>
    </row>
    <row r="7" spans="1:15" ht="30" x14ac:dyDescent="0.25">
      <c r="A7" s="8" t="s">
        <v>16</v>
      </c>
      <c r="B7" s="8" t="s">
        <v>19</v>
      </c>
      <c r="C7" s="8" t="s">
        <v>134</v>
      </c>
      <c r="D7" s="8" t="s">
        <v>145</v>
      </c>
      <c r="E7" s="8" t="s">
        <v>154</v>
      </c>
      <c r="F7" s="8" t="s">
        <v>150</v>
      </c>
      <c r="G7" s="35">
        <v>1</v>
      </c>
      <c r="H7" s="8" t="s">
        <v>101</v>
      </c>
      <c r="I7" s="35">
        <v>1</v>
      </c>
    </row>
    <row r="8" spans="1:15" ht="30" x14ac:dyDescent="0.25">
      <c r="A8" s="8" t="s">
        <v>14</v>
      </c>
      <c r="B8" s="8" t="s">
        <v>130</v>
      </c>
      <c r="C8" s="8" t="s">
        <v>136</v>
      </c>
      <c r="D8" s="8" t="s">
        <v>146</v>
      </c>
      <c r="E8" s="8" t="s">
        <v>155</v>
      </c>
    </row>
    <row r="9" spans="1:15" ht="30" x14ac:dyDescent="0.25">
      <c r="A9" s="8" t="s">
        <v>118</v>
      </c>
      <c r="B9" s="8" t="s">
        <v>38</v>
      </c>
      <c r="C9" s="8" t="s">
        <v>38</v>
      </c>
      <c r="D9" s="8" t="s">
        <v>147</v>
      </c>
      <c r="E9" s="8" t="s">
        <v>156</v>
      </c>
    </row>
    <row r="10" spans="1:15" ht="30" x14ac:dyDescent="0.25">
      <c r="A10" s="8" t="s">
        <v>42</v>
      </c>
      <c r="D10" s="8" t="s">
        <v>38</v>
      </c>
      <c r="E10" s="8" t="s">
        <v>160</v>
      </c>
    </row>
    <row r="11" spans="1:15" x14ac:dyDescent="0.25">
      <c r="A11" s="8" t="s">
        <v>119</v>
      </c>
      <c r="E11" s="8" t="s">
        <v>161</v>
      </c>
    </row>
    <row r="12" spans="1:15" x14ac:dyDescent="0.25">
      <c r="A12" s="8" t="s">
        <v>19</v>
      </c>
      <c r="E12" s="8" t="s">
        <v>162</v>
      </c>
    </row>
    <row r="13" spans="1:15" x14ac:dyDescent="0.25">
      <c r="E13" s="8" t="s">
        <v>163</v>
      </c>
    </row>
    <row r="14" spans="1:15" x14ac:dyDescent="0.25">
      <c r="A14" s="8" t="s">
        <v>107</v>
      </c>
      <c r="E14" s="8" t="s">
        <v>164</v>
      </c>
    </row>
    <row r="15" spans="1:15" x14ac:dyDescent="0.25">
      <c r="E15" s="8" t="s">
        <v>157</v>
      </c>
    </row>
    <row r="16" spans="1:15" x14ac:dyDescent="0.25">
      <c r="E16" s="8" t="s">
        <v>165</v>
      </c>
    </row>
    <row r="17" spans="5:5" x14ac:dyDescent="0.25">
      <c r="E17" s="8" t="s">
        <v>158</v>
      </c>
    </row>
    <row r="18" spans="5:5" x14ac:dyDescent="0.25">
      <c r="E18" s="8" t="s">
        <v>159</v>
      </c>
    </row>
    <row r="19" spans="5:5" x14ac:dyDescent="0.25">
      <c r="E19" s="8" t="s">
        <v>166</v>
      </c>
    </row>
    <row r="20" spans="5:5" x14ac:dyDescent="0.25">
      <c r="E20" s="8" t="s">
        <v>167</v>
      </c>
    </row>
    <row r="21" spans="5:5" x14ac:dyDescent="0.25">
      <c r="E21" s="8" t="s">
        <v>168</v>
      </c>
    </row>
    <row r="22" spans="5:5" x14ac:dyDescent="0.25">
      <c r="E22" s="8" t="s">
        <v>169</v>
      </c>
    </row>
    <row r="23" spans="5:5" x14ac:dyDescent="0.25">
      <c r="E23" s="8" t="s">
        <v>170</v>
      </c>
    </row>
    <row r="24" spans="5:5" x14ac:dyDescent="0.25">
      <c r="E24" s="8" t="s">
        <v>171</v>
      </c>
    </row>
    <row r="25" spans="5:5" x14ac:dyDescent="0.25">
      <c r="E25" s="8" t="s">
        <v>172</v>
      </c>
    </row>
    <row r="26" spans="5:5" x14ac:dyDescent="0.25">
      <c r="E26" s="8" t="s">
        <v>173</v>
      </c>
    </row>
    <row r="27" spans="5:5" x14ac:dyDescent="0.25">
      <c r="E27" s="8" t="s">
        <v>174</v>
      </c>
    </row>
    <row r="28" spans="5:5" x14ac:dyDescent="0.25">
      <c r="E28" s="8" t="s">
        <v>175</v>
      </c>
    </row>
    <row r="29" spans="5:5" x14ac:dyDescent="0.25">
      <c r="E29" s="8" t="s">
        <v>176</v>
      </c>
    </row>
    <row r="30" spans="5:5" x14ac:dyDescent="0.25">
      <c r="E30" s="8" t="s">
        <v>177</v>
      </c>
    </row>
    <row r="31" spans="5:5" ht="30" x14ac:dyDescent="0.25">
      <c r="E31" s="8" t="s">
        <v>178</v>
      </c>
    </row>
    <row r="32" spans="5:5" ht="30" x14ac:dyDescent="0.25">
      <c r="E32" s="8" t="s">
        <v>179</v>
      </c>
    </row>
    <row r="33" spans="5:5" x14ac:dyDescent="0.25">
      <c r="E33" s="8" t="s">
        <v>180</v>
      </c>
    </row>
    <row r="34" spans="5:5" x14ac:dyDescent="0.25">
      <c r="E34" s="8" t="s">
        <v>181</v>
      </c>
    </row>
    <row r="35" spans="5:5" x14ac:dyDescent="0.25">
      <c r="E35" s="8" t="s">
        <v>182</v>
      </c>
    </row>
    <row r="36" spans="5:5" x14ac:dyDescent="0.25">
      <c r="E36" s="8" t="s">
        <v>183</v>
      </c>
    </row>
    <row r="37" spans="5:5" x14ac:dyDescent="0.25">
      <c r="E37" s="8" t="s">
        <v>184</v>
      </c>
    </row>
    <row r="38" spans="5:5" x14ac:dyDescent="0.25">
      <c r="E38" s="8" t="s">
        <v>185</v>
      </c>
    </row>
    <row r="39" spans="5:5" x14ac:dyDescent="0.25">
      <c r="E39" s="8" t="s">
        <v>186</v>
      </c>
    </row>
    <row r="40" spans="5:5" x14ac:dyDescent="0.25">
      <c r="E40" s="8" t="s">
        <v>187</v>
      </c>
    </row>
    <row r="41" spans="5:5" x14ac:dyDescent="0.25">
      <c r="E41" s="8" t="s">
        <v>188</v>
      </c>
    </row>
    <row r="42" spans="5:5" x14ac:dyDescent="0.25">
      <c r="E42" s="8" t="s">
        <v>189</v>
      </c>
    </row>
    <row r="43" spans="5:5" x14ac:dyDescent="0.25">
      <c r="E43" s="8" t="s">
        <v>190</v>
      </c>
    </row>
    <row r="44" spans="5:5" x14ac:dyDescent="0.25">
      <c r="E44" s="8" t="s">
        <v>191</v>
      </c>
    </row>
  </sheetData>
  <mergeCells count="2">
    <mergeCell ref="G1:G2"/>
    <mergeCell ref="I1: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CONTEXTO</vt:lpstr>
      <vt:lpstr>MATRIZ RIESGOS CORRUPCIÓN</vt:lpstr>
      <vt:lpstr>Mapa Inherente RC</vt:lpstr>
      <vt:lpstr>Mapa Residual RC</vt:lpstr>
      <vt:lpstr>Valoración Probabilidad</vt:lpstr>
      <vt:lpstr>Solidez de los controles</vt:lpstr>
      <vt:lpstr>Criterios</vt:lpstr>
      <vt:lpstr>CONTEXTO!Área_de_impresión</vt:lpstr>
      <vt:lpstr>'MATRIZ RIESGOS CORRUPCIÓN'!Área_de_impresión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Usuario</cp:lastModifiedBy>
  <cp:lastPrinted>2024-09-06T19:11:39Z</cp:lastPrinted>
  <dcterms:created xsi:type="dcterms:W3CDTF">2013-05-09T21:35:12Z</dcterms:created>
  <dcterms:modified xsi:type="dcterms:W3CDTF">2024-11-28T16:09:28Z</dcterms:modified>
</cp:coreProperties>
</file>