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C:\Users\Usuario\Desktop\INFOTEP 2023\contrato 2\mes 6\"/>
    </mc:Choice>
  </mc:AlternateContent>
  <xr:revisionPtr revIDLastSave="0" documentId="13_ncr:1_{6FFF9431-557C-4D1C-9B44-817924603F7C}" xr6:coauthVersionLast="47" xr6:coauthVersionMax="47" xr10:uidLastSave="{00000000-0000-0000-0000-000000000000}"/>
  <bookViews>
    <workbookView xWindow="-120" yWindow="-120" windowWidth="20730" windowHeight="11160"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CORRUPCIÓN'!$C$5:$BV$24</definedName>
    <definedName name="_xlnm.Print_Area" localSheetId="0">CONTEXTO!$B$1:$H$30</definedName>
    <definedName name="_xlnm.Print_Area" localSheetId="1">'MATRIZ RIESGOS CORRUPCIÓN'!$B$1:$BV$14</definedName>
  </definedNames>
  <calcPr calcId="191029"/>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3" i="13"/>
  <c r="AV23" i="13"/>
  <c r="AL23" i="13"/>
  <c r="AI22" i="13"/>
  <c r="AI23" i="13"/>
  <c r="AV22" i="13"/>
  <c r="BH22" i="13"/>
  <c r="AL22" i="13"/>
  <c r="AZ9" i="13"/>
  <c r="AZ10" i="13"/>
  <c r="BH16" i="13" l="1"/>
  <c r="AV16" i="13"/>
  <c r="AL16" i="13"/>
  <c r="BH24" i="13"/>
  <c r="AZ24" i="13"/>
  <c r="AV24" i="13"/>
  <c r="AL24" i="13"/>
  <c r="AI24" i="13"/>
  <c r="AJ24"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600-00000A000000}">
      <text>
        <r>
          <rPr>
            <b/>
            <sz val="9"/>
            <color indexed="81"/>
            <rFont val="Tahoma"/>
            <family val="2"/>
          </rPr>
          <t>William Cabanzo:</t>
        </r>
        <r>
          <rPr>
            <sz val="9"/>
            <color indexed="81"/>
            <rFont val="Tahoma"/>
            <family val="2"/>
          </rPr>
          <t xml:space="preserve">
Seleccionar
</t>
        </r>
      </text>
    </comment>
    <comment ref="AV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<sst xmlns="http://schemas.openxmlformats.org/spreadsheetml/2006/main" count="892" uniqueCount="546">
  <si>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</si>
  <si>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</si>
  <si>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</si>
  <si>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</si>
  <si>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</si>
  <si>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</si>
  <si>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</si>
  <si>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</si>
  <si>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</si>
  <si>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</si>
  <si>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</si>
  <si>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</si>
  <si>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</si>
  <si>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</si>
  <si>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</si>
  <si>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</si>
  <si>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</si>
  <si>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</si>
  <si>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</si>
  <si>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</si>
  <si>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</si>
  <si>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</si>
  <si>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</si>
  <si>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</si>
  <si>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</si>
  <si>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</si>
  <si>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</si>
  <si>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</si>
  <si>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</si>
  <si>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</si>
  <si>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</si>
  <si>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</si>
  <si>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</si>
  <si>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</si>
  <si>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</si>
  <si>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</si>
  <si>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</si>
  <si>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</si>
  <si>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</si>
  <si>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</si>
  <si>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</si>
  <si>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</si>
  <si>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</si>
  <si>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</si>
  <si>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</si>
  <si>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</si>
  <si>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</si>
  <si>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</si>
  <si>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</si>
  <si>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</si>
  <si>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</si>
  <si>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</si>
  <si>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</si>
  <si>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</si>
  <si>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</si>
  <si>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</si>
  <si>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</si>
  <si>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</si>
  <si>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</si>
  <si>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</si>
  <si>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</si>
  <si>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</si>
  <si>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</si>
  <si>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</si>
  <si>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</si>
  <si>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</si>
  <si>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</si>
  <si>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</si>
  <si>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</si>
  <si>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</si>
  <si>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</si>
  <si>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</si>
  <si>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</si>
  <si>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</si>
  <si>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</si>
  <si>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</si>
  <si>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</si>
  <si>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</si>
  <si>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</si>
  <si>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</si>
  <si>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</si>
  <si>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</si>
  <si>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</si>
  <si>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</si>
  <si>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</si>
  <si>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</si>
  <si>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</si>
  <si>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</si>
  <si>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</si>
  <si>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</si>
  <si>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</si>
  <si>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</si>
  <si>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</si>
  <si>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</si>
  <si>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</si>
  <si>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</si>
  <si>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</si>
  <si>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</si>
  <si>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</si>
  <si>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</si>
  <si>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</si>
  <si>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</si>
  <si>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</si>
  <si>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</si>
  <si>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</si>
  <si>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</si>
  <si>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</si>
  <si>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</si>
  <si>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</si>
  <si>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</si>
  <si>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</si>
  <si>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</si>
  <si>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</si>
  <si>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</si>
  <si>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</si>
  <si>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</si>
  <si>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</si>
  <si>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</si>
  <si>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</si>
  <si>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</si>
  <si>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</si>
  <si>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</si>
  <si>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</si>
  <si>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</si>
  <si>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</si>
  <si>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</si>
  <si>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</si>
  <si>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</si>
  <si>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</si>
  <si>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</si>
  <si>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</si>
  <si>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</si>
  <si>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</si>
  <si>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</si>
  <si>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</si>
  <si>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</si>
  <si>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</si>
  <si>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</si>
  <si>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</si>
  <si>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</si>
  <si>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</si>
  <si>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</si>
  <si>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</si>
  <si>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</si>
  <si>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</si>
  <si>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</si>
  <si>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</si>
  <si>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</si>
  <si>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</si>
  <si>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</si>
  <si>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</si>
  <si>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</si>
  <si>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</si>
  <si>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</si>
  <si>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</si>
  <si>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</si>
  <si>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</si>
  <si>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</si>
  <si>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</si>
  <si>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</si>
  <si>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</si>
  <si>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</si>
  <si>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</si>
  <si>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</si>
  <si>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</si>
  <si>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</si>
  <si>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</si>
  <si>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</si>
  <si>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</si>
  <si>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</si>
  <si>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</si>
  <si>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</si>
  <si>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</si>
  <si>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</si>
  <si>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</si>
  <si>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</si>
  <si>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</si>
  <si>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</si>
  <si>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</si>
  <si>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</si>
  <si>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</si>
  <si>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</si>
  <si>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</si>
  <si>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</si>
  <si>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</si>
  <si>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</si>
  <si>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</si>
  <si>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</si>
  <si>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</si>
  <si>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</si>
  <si>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</si>
  <si>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</si>
  <si>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</si>
  <si>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</si>
  <si>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</si>
  <si>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</si>
  <si>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</si>
  <si>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</si>
  <si>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</si>
  <si>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</si>
  <si>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</si>
  <si>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</si>
  <si>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</si>
  <si>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</si>
  <si>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</si>
  <si>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</si>
  <si>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</si>
  <si>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</si>
  <si>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</si>
  <si>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</si>
  <si>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</si>
  <si>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</si>
  <si>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</si>
  <si>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</si>
  <si>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</si>
  <si>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</si>
  <si>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</si>
  <si>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</si>
  <si>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</si>
  <si>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</si>
  <si>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</si>
  <si>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</si>
  <si>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</si>
  <si>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</si>
  <si>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</si>
  <si>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</si>
  <si>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</si>
  <si>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</si>
  <si>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</si>
  <si>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</si>
  <si>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</si>
  <si>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</si>
  <si>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</si>
  <si>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</si>
  <si>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</si>
  <si>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</si>
  <si>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</si>
  <si>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</si>
  <si>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</si>
  <si>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</si>
  <si>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</si>
  <si>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</si>
  <si>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</si>
  <si>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</si>
  <si>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</si>
  <si>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</si>
  <si>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</si>
  <si>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</si>
  <si>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</si>
  <si>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</si>
  <si>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</si>
  <si>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</si>
  <si>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</si>
  <si>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</si>
  <si>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</si>
  <si>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</si>
  <si>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</si>
  <si>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</si>
  <si>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</si>
  <si>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</si>
  <si>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</si>
  <si>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</si>
  <si>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</si>
  <si>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</si>
  <si>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</si>
  <si>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</si>
  <si>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</si>
  <si>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</si>
  <si>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</si>
  <si>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</si>
  <si>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</si>
  <si>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</si>
  <si>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</si>
  <si>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</si>
  <si>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</si>
  <si>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</si>
  <si>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</si>
  <si>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</si>
  <si>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</si>
  <si>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</si>
  <si>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</si>
  <si>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</si>
  <si>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</si>
  <si>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</si>
  <si>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</si>
  <si>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</si>
  <si>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</si>
  <si>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</si>
  <si>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</si>
  <si>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</si>
  <si>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</si>
  <si>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</si>
  <si>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</si>
  <si>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</si>
  <si>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</si>
  <si>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</si>
  <si>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</si>
  <si>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</si>
  <si>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</si>
  <si>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</si>
  <si>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</si>
  <si>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</si>
  <si>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</si>
  <si>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</si>
  <si>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</si>
  <si>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</si>
  <si>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</si>
  <si>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</si>
  <si>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</si>
  <si>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</si>
  <si>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</si>
  <si>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</si>
  <si>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</si>
  <si>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</si>
  <si>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</si>
  <si>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</si>
  <si>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</si>
  <si>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</si>
  <si>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</si>
  <si>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</si>
  <si>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</si>
  <si>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</si>
  <si>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</si>
  <si>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</si>
  <si>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</si>
  <si>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</si>
  <si>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</si>
  <si>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</si>
  <si>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</si>
  <si>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</si>
  <si>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</si>
  <si>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</si>
  <si>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</si>
  <si>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</si>
  <si>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</si>
  <si>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</si>
  <si>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</si>
  <si>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</si>
  <si>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</si>
  <si>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</si>
  <si>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</si>
  <si>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</si>
  <si>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</si>
  <si>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</si>
  <si>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</si>
  <si>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</si>
  <si>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</si>
  <si>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</si>
  <si>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</si>
  <si>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</si>
  <si>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</si>
  <si>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</si>
  <si>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</si>
  <si>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</si>
  <si>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</si>
  <si>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</si>
  <si>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</si>
  <si>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Plan de trabajo elaborado</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</si>
  <si>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</si>
  <si>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</si>
  <si>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</si>
  <si>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</si>
  <si>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</si>
  <si>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</si>
  <si>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</si>
  <si>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</si>
  <si>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</si>
  <si>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</si>
  <si>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</si>
  <si>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</si>
  <si>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</si>
  <si>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</si>
  <si>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</si>
  <si>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</si>
  <si>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</si>
  <si>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</si>
  <si>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Los proyectos aprobados, que responden a las necesidades priorizadas por planeación, tienen que estar soportados en la planeación estratégica de la entidad y deberán ser socializados en plenaria con directivos.</t>
  </si>
  <si>
    <t>Estensión</t>
  </si>
  <si>
    <t>Internacionalización y biinguismo</t>
  </si>
  <si>
    <t>Servicio al ciudadano</t>
  </si>
  <si>
    <t>Gestion documental</t>
  </si>
  <si>
    <t>Comunicaciones</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</si>
  <si>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</si>
  <si>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</si>
  <si>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</si>
  <si>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</si>
  <si>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</si>
  <si>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</si>
  <si>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</si>
  <si>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</si>
  <si>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 xml:space="preserve">Se diseña un formato de control de requisitos para el cumplimiento o no de la movilidad </t>
  </si>
  <si>
    <t xml:space="preserve">Implementar el formato para todos los casos donde se solicite la movilidad </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</si>
  <si>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</si>
  <si>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</si>
  <si>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</si>
  <si>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</si>
  <si>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 xml:space="preserve">Elaborar los lineamientos para abrir la convocatoria
 de los proyectos sociales
Realizar las reuniones con los docentes para la identificación de los cursos de extensión </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</si>
  <si>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</si>
  <si>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</si>
  <si>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</si>
  <si>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</si>
  <si>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</si>
  <si>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</si>
  <si>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</si>
  <si>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</si>
  <si>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</si>
  <si>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Coordinador de investigación</t>
  </si>
  <si>
    <t xml:space="preserve">No de  formatos diligenciados
</t>
  </si>
  <si>
    <t>Coordinar  las actividades académicas desarrolladas en la educación superior en INFOTEP, para formar el recurso humano calificado en el Departamento Archipiélago de San Andrés, Providencia, y Santa Catalina, en las áreas de competencia de la Institución.</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</si>
  <si>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</si>
  <si>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</si>
  <si>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</si>
  <si>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</si>
  <si>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</si>
  <si>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</si>
  <si>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</si>
  <si>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</si>
  <si>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</si>
  <si>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</si>
  <si>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</si>
  <si>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</si>
  <si>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</si>
  <si>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</si>
  <si>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</si>
  <si>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</si>
  <si>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</si>
  <si>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</si>
  <si>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</si>
  <si>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</si>
  <si>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</si>
  <si>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</si>
  <si>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</si>
  <si>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</si>
  <si>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</si>
  <si>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</si>
  <si>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Jornadas de capacitación al grupo de comunicaciones para sensibilizar acerca de la publicación de contenidos pertinentes </t>
  </si>
  <si>
    <t>Desarrollar documento Fe de Erratas</t>
  </si>
  <si>
    <t xml:space="preserve">Líder del area de comunicaciones </t>
  </si>
  <si>
    <t xml:space="preserve">Contenidos publicados </t>
  </si>
  <si>
    <t xml:space="preserve">N° de contenidos publicados </t>
  </si>
  <si>
    <t xml:space="preserve">Contenids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</si>
  <si>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</si>
  <si>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</si>
  <si>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</si>
  <si>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</si>
  <si>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</si>
  <si>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</si>
  <si>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</si>
  <si>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</si>
  <si>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</si>
  <si>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</si>
  <si>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</si>
  <si>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El rol y la responsabilidad de publicar en los canales de comunicación de la entidad se tiene designado a una sóla persona</t>
  </si>
  <si>
    <t xml:space="preserve">Líder del area de gestión documental </t>
  </si>
  <si>
    <t xml:space="preserve">Capacitaciones realizadas </t>
  </si>
  <si>
    <t xml:space="preserve">N° de capacitaciones realizadas </t>
  </si>
  <si>
    <t>Capacitaciones realizadas</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</si>
  <si>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</si>
  <si>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</si>
  <si>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Elaborar el plan de trabajo en cada inicio de vigencia y su visto bueno. El Vicerrector académico debe realizar el seguimiento al plan de trabajo como segunda linea de defensa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</si>
  <si>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</si>
  <si>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</si>
  <si>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</si>
  <si>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</si>
  <si>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</si>
  <si>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</si>
  <si>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</si>
  <si>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</si>
  <si>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</si>
  <si>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</si>
  <si>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</si>
  <si>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</si>
  <si>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</si>
  <si>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</si>
  <si>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</si>
  <si>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</si>
  <si>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</si>
  <si>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</si>
  <si>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</si>
  <si>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</si>
  <si>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</si>
  <si>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</si>
  <si>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</si>
  <si>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</si>
  <si>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Los procesos son revisados por el comité de contratación
Los contratos de prestación de servicios tienen el visto bueno del ordenador del gasto </t>
  </si>
  <si>
    <t>Líder área gestión administrativa y financiera</t>
  </si>
  <si>
    <t>Contratos suscritos</t>
  </si>
  <si>
    <t xml:space="preserve">No de contratos suscritos
</t>
  </si>
  <si>
    <t xml:space="preserve">Revisión por parte del comité de contratación de contratos de procesos
Visto bueno del ordenador del gasto para contratos de prestación de servicios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</si>
  <si>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</si>
  <si>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</si>
  <si>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</si>
  <si>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</si>
  <si>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implementado con parámetros técnicos para cada auditoría, donde queden estandarizados todos los formatos de evaluación. Estos formatos deben tener la información  a requerir.
</t>
  </si>
  <si>
    <t xml:space="preserve">Estatuto de auditoría interna y código de ética del auditor </t>
  </si>
  <si>
    <t xml:space="preserve">Líder de control interno </t>
  </si>
  <si>
    <t xml:space="preserve">Las revisiones se realizan conforme a lo establecido por el estatuto de auditoría y código del auditor </t>
  </si>
  <si>
    <t xml:space="preserve">No de auditorías realizadas </t>
  </si>
  <si>
    <t>FORMATO MATRIZ DE RIESGOS DE CORRUPCIÓN 2023</t>
  </si>
  <si>
    <t>Se realiza el diligenciamiento de la lista de chequeo para la vinculación de personal con visto bueno del Vicerrector Administrativo y Financiero</t>
  </si>
  <si>
    <t xml:space="preserve">Consolidar los lineamientos técnicos, evaluar los documentos jurídicos mediante un comité de contratación 
</t>
  </si>
  <si>
    <t>Comité de contratación en funcionamiento</t>
  </si>
  <si>
    <t>Comité de contratación</t>
  </si>
  <si>
    <t xml:space="preserve">Depende del número de proyectos investigativos formulados  y los </t>
  </si>
  <si>
    <t>Actas de reunión del comité de contratación</t>
  </si>
  <si>
    <t>Actas de reunión  del comité de contratación</t>
  </si>
  <si>
    <t xml:space="preserve">No de contratos del área investigativa aprobados
</t>
  </si>
  <si>
    <t>No de contratos aprobados</t>
  </si>
  <si>
    <t>Número de formatos diligenciados</t>
  </si>
  <si>
    <t>Se elaboran las lineas de trabajo favorenciendo un perifil específico tanto en proyectos sociales como en cursos de educación continua</t>
  </si>
  <si>
    <t xml:space="preserve">Las oonvocatorias se realizan y se consolida un cuadro de plan de acción extensión profesores de planta </t>
  </si>
  <si>
    <t>No de convvocatorias
Cuadro consoldado</t>
  </si>
  <si>
    <t>La lista de chequeo de requisitos se diligencia para cada estudiante desde el área de admisiones y reposa en el historial académico de cada estudiante</t>
  </si>
  <si>
    <t>No de roles y responsabilidades establecidos</t>
  </si>
  <si>
    <t xml:space="preserve">No de actividades de bienestar realizadas
% de satisfacción  de los grupos de valor en las actividades de bienestar </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</si>
  <si>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programan nuevas visitas de capacitación a los servidores. </t>
  </si>
  <si>
    <t>Las capacitaciones se realizan de acuerdo a un cronograma</t>
  </si>
  <si>
    <t>Las capacitaciones se han ejecutado y en caso de que sea necesario se realiza un capacitación adicional  en el área o dependencia que lo requiera</t>
  </si>
  <si>
    <t>Número de personas con acceso al SACES</t>
  </si>
  <si>
    <t>Personas con acceso al SACES</t>
  </si>
  <si>
    <t>La asignación de las personass para el acceso al SACES se encuentran definidas  en la entidad</t>
  </si>
  <si>
    <t xml:space="preserve">Los contenidos son generados por el comunity manager y revisados por el líder de comunicaciones  
En caso de otros contenidos (boletines de prensa) son redactados y revisados por el líder de comunicaciones </t>
  </si>
  <si>
    <t xml:space="preserve">Lista de chequeo diligenciada
</t>
  </si>
  <si>
    <t>El formato de control de los requisitos ya se elaboró, sin embargo no se diligencia por parte del personal debido a desconocimiento</t>
  </si>
  <si>
    <t>Fomato de control de los requisitos</t>
  </si>
  <si>
    <t xml:space="preserve">Los contratos del área de investigación son aprobados a través del comité de contratación. Ern este periodo se adjudicó un contrato de capacitación de tecnologías inmersivas aprobado por el Comité de Contratación </t>
  </si>
  <si>
    <t>Se realizan periódicamente copias de seguridad  a los sistemas de información</t>
  </si>
  <si>
    <t>Posibilidad de conflicto de interes frente a los resultados de los informes de gestión de las PQRSD favoreciendo a terceros, frente a la falta de respuesta de las PQRSD, impidiendo que se inicien los debidos procesos disciplinarios a raiz de la no contestación oportuna de las solicitudes de los ciudadanos.</t>
  </si>
  <si>
    <t>Se favorece a un tercero para evitar las sanciones por la no contestación a tiempo de las PQRSD</t>
  </si>
  <si>
    <t xml:space="preserve">Mala imagen de la institución
Insatisfacción de los grupos de valor
Sanciones por entes de control </t>
  </si>
  <si>
    <t>Investigar la situación con el área responsable</t>
  </si>
  <si>
    <t xml:space="preserve">Monioreo constante  </t>
  </si>
  <si>
    <t>Permanente</t>
  </si>
  <si>
    <t>Visto bueno del monitoreo</t>
  </si>
  <si>
    <t>Número de monitoreos realizados</t>
  </si>
  <si>
    <t>El personal del área de atención al ciudadano participó de una capacitación relacionada con la política de servicio de atención al ciudadano en el marco de MIPG</t>
  </si>
  <si>
    <t xml:space="preserve">El responsable del área realiza monitoreo constante en el SAC con las fechas de entrada de la solicitud y crea las alarmas de las fechas en que se deben dar respuesta a cada una de ellas </t>
  </si>
  <si>
    <t>El sistema en el SAC se monitorea constamente con evidencias de la revisión</t>
  </si>
  <si>
    <t>Monitorear constantemente la respuesta de las PQRSD en el sistema SAC</t>
  </si>
  <si>
    <t>R15</t>
  </si>
  <si>
    <t>El plan de trabajo se encuentra elaborado, aprobado por el consejo directivo y las actividades del área ya fueron ejecutadas conforme a lo programado</t>
  </si>
  <si>
    <t>Plan de trabajo aprobado y ejecutado</t>
  </si>
  <si>
    <t>El área de planeación recibe capacitaciones relacionadas con la formulación de proyectos</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</si>
  <si>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objeto de revisión y por el nominador. De estas acciones se dejará constancia (visto bueno y acta).</t>
  </si>
  <si>
    <t xml:space="preserve">Realizar la gestión para la asignación y actualización de las claves de acceso al nuevo SACES 
Definir un responsable para la administración de las claves de acceso al SACES
</t>
  </si>
  <si>
    <t xml:space="preserve">Actualmente se encuentran asignadas las claves de acceso a la rectoría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</si>
</sst>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sz val="12"/>
      <name val="Arial"/>
      <family val="2"/>
    </font>
  </fonts>
  <fills count="13">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s>
  <borders count="66">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5">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8" fillId="3" borderId="18" xfId="0" applyFont="1" applyFill="1" applyBorder="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9" xfId="0" applyFont="1" applyBorder="1" applyAlignment="1">
      <alignment vertical="center" wrapText="1"/>
    </xf>
    <xf numFmtId="0" fontId="31" fillId="0" borderId="40" xfId="0" applyFont="1" applyBorder="1" applyAlignment="1">
      <alignment vertical="center" wrapText="1"/>
    </xf>
    <xf numFmtId="0" fontId="31" fillId="0" borderId="47" xfId="0" applyFont="1" applyBorder="1" applyAlignment="1">
      <alignment vertical="center" wrapText="1"/>
    </xf>
    <xf numFmtId="0" fontId="26" fillId="0" borderId="51"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3"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0" xfId="0" applyFont="1" applyFill="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7" fillId="0" borderId="35"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1" xfId="0" applyFont="1" applyFill="1" applyBorder="1" applyAlignment="1">
      <alignment vertical="center" wrapText="1"/>
    </xf>
    <xf numFmtId="0" fontId="34" fillId="0" borderId="44" xfId="0" applyFont="1" applyBorder="1" applyAlignment="1">
      <alignment horizontal="justify" vertical="center" wrapText="1"/>
    </xf>
    <xf numFmtId="0" fontId="34" fillId="0" borderId="54" xfId="0" applyFont="1" applyBorder="1" applyAlignment="1">
      <alignment horizontal="justify" vertical="center" wrapText="1"/>
    </xf>
    <xf numFmtId="0" fontId="34" fillId="0" borderId="54" xfId="0" applyFont="1" applyBorder="1" applyAlignment="1">
      <alignment horizontal="center" vertical="center" wrapText="1"/>
    </xf>
    <xf numFmtId="0" fontId="34" fillId="0" borderId="45"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5" xfId="1" applyFont="1" applyBorder="1" applyAlignment="1">
      <alignment vertical="center" wrapText="1"/>
    </xf>
    <xf numFmtId="14" fontId="1" fillId="0" borderId="57"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7" xfId="0" applyFont="1" applyBorder="1" applyAlignment="1">
      <alignment horizontal="left" vertical="center" wrapText="1"/>
    </xf>
    <xf numFmtId="0" fontId="14"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6"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6" xfId="0" applyFont="1" applyFill="1" applyBorder="1" applyAlignment="1">
      <alignment vertical="center" wrapText="1"/>
    </xf>
    <xf numFmtId="0" fontId="8" fillId="6" borderId="55"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8"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0" xfId="0" applyBorder="1" applyAlignment="1">
      <alignment vertical="center"/>
    </xf>
    <xf numFmtId="0" fontId="3" fillId="0" borderId="51"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2"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4" xfId="1" applyFont="1" applyBorder="1" applyAlignment="1">
      <alignment horizontal="center" vertical="center" wrapText="1"/>
    </xf>
    <xf numFmtId="0" fontId="15" fillId="0" borderId="45"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3" xfId="1" applyFont="1" applyFill="1" applyBorder="1" applyAlignment="1">
      <alignment horizontal="center" vertical="center" wrapText="1"/>
    </xf>
    <xf numFmtId="0" fontId="17" fillId="0" borderId="41"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25" fillId="0" borderId="53"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4"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36" fillId="6" borderId="41" xfId="0" applyFont="1" applyFill="1" applyBorder="1" applyAlignment="1">
      <alignment horizontal="justify" vertical="center" wrapText="1"/>
    </xf>
    <xf numFmtId="14" fontId="1" fillId="0" borderId="33" xfId="2" applyNumberFormat="1" applyFont="1" applyBorder="1" applyAlignment="1" applyProtection="1">
      <alignment horizontal="center" vertical="center" wrapText="1"/>
      <protection hidden="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0" fillId="0" borderId="29" xfId="0" applyBorder="1" applyAlignment="1">
      <alignment horizontal="left" vertical="top" wrapText="1"/>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8" xfId="2" applyFont="1" applyBorder="1" applyAlignment="1" applyProtection="1">
      <alignment horizontal="center" vertical="center" wrapText="1"/>
      <protection hidden="1"/>
    </xf>
    <xf numFmtId="0" fontId="15" fillId="6" borderId="51" xfId="1" applyFont="1" applyFill="1" applyBorder="1" applyAlignment="1">
      <alignment horizontal="center" vertical="center" wrapText="1"/>
    </xf>
    <xf numFmtId="0" fontId="15" fillId="0" borderId="51" xfId="1" applyFont="1" applyBorder="1" applyAlignment="1">
      <alignment horizontal="center" vertical="center" wrapText="1"/>
    </xf>
    <xf numFmtId="0" fontId="8" fillId="0" borderId="28" xfId="0" applyFont="1" applyBorder="1" applyAlignment="1">
      <alignment vertical="center" wrapText="1"/>
    </xf>
    <xf numFmtId="0" fontId="8" fillId="0" borderId="41" xfId="0" applyFont="1" applyBorder="1" applyAlignment="1">
      <alignment horizontal="center" vertical="center" wrapText="1"/>
    </xf>
    <xf numFmtId="0" fontId="7" fillId="0" borderId="43" xfId="1" applyFont="1" applyBorder="1" applyAlignment="1">
      <alignment vertical="center" wrapText="1"/>
    </xf>
    <xf numFmtId="0" fontId="1" fillId="0" borderId="41" xfId="2" applyFont="1" applyBorder="1" applyAlignment="1" applyProtection="1">
      <alignment horizontal="left" vertical="center" wrapText="1"/>
      <protection hidden="1"/>
    </xf>
    <xf numFmtId="0" fontId="8" fillId="0" borderId="41" xfId="0" applyFont="1" applyBorder="1" applyAlignment="1">
      <alignment vertical="center" wrapText="1"/>
    </xf>
    <xf numFmtId="0" fontId="7" fillId="0" borderId="41"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7" fillId="0" borderId="21" xfId="1" applyFont="1" applyBorder="1" applyAlignment="1">
      <alignment vertical="center" wrapText="1"/>
    </xf>
    <xf numFmtId="0" fontId="36" fillId="6" borderId="4" xfId="0" applyFont="1" applyFill="1" applyBorder="1" applyAlignment="1">
      <alignment horizontal="justify" vertical="center" wrapText="1"/>
    </xf>
    <xf numFmtId="0" fontId="8" fillId="6" borderId="41" xfId="0" applyFont="1" applyFill="1" applyBorder="1" applyAlignment="1">
      <alignment horizontal="justify" vertical="top" wrapText="1"/>
    </xf>
    <xf numFmtId="0" fontId="8" fillId="0" borderId="60" xfId="0" applyFont="1" applyBorder="1" applyAlignment="1">
      <alignment vertical="center" wrapText="1"/>
    </xf>
    <xf numFmtId="14" fontId="1" fillId="0" borderId="42" xfId="2" applyNumberFormat="1" applyFont="1" applyBorder="1" applyAlignment="1" applyProtection="1">
      <alignment horizontal="center" vertical="center" wrapText="1"/>
      <protection hidden="1"/>
    </xf>
    <xf numFmtId="14" fontId="1" fillId="0" borderId="41" xfId="2" applyNumberFormat="1" applyFont="1" applyBorder="1" applyAlignment="1" applyProtection="1">
      <alignment horizontal="center" vertical="center" wrapText="1"/>
      <protection hidden="1"/>
    </xf>
    <xf numFmtId="0" fontId="36" fillId="6" borderId="28" xfId="0" applyFont="1" applyFill="1" applyBorder="1" applyAlignment="1">
      <alignment horizontal="justify" vertical="center" wrapText="1"/>
    </xf>
    <xf numFmtId="0" fontId="8" fillId="6" borderId="28" xfId="0" applyFont="1" applyFill="1" applyBorder="1" applyAlignment="1">
      <alignment horizontal="left" vertical="top" wrapText="1"/>
    </xf>
    <xf numFmtId="0" fontId="36" fillId="6" borderId="25" xfId="0" applyFont="1" applyFill="1" applyBorder="1" applyAlignment="1">
      <alignment horizontal="justify" vertical="center" wrapText="1"/>
    </xf>
    <xf numFmtId="0" fontId="8" fillId="0" borderId="28" xfId="0" applyFont="1" applyBorder="1" applyAlignment="1">
      <alignment horizontal="left" vertical="center" wrapText="1"/>
    </xf>
    <xf numFmtId="0" fontId="8" fillId="0" borderId="28" xfId="0" applyFont="1" applyBorder="1" applyAlignment="1">
      <alignment horizontal="center" vertical="center" wrapText="1"/>
    </xf>
    <xf numFmtId="0" fontId="36" fillId="6" borderId="62" xfId="0" applyFont="1" applyFill="1" applyBorder="1" applyAlignment="1">
      <alignment horizontal="justify" vertical="center" wrapText="1"/>
    </xf>
    <xf numFmtId="0" fontId="8" fillId="0" borderId="61" xfId="0" applyFont="1" applyBorder="1" applyAlignment="1">
      <alignment vertical="center" wrapText="1"/>
    </xf>
    <xf numFmtId="14" fontId="1" fillId="0" borderId="31" xfId="2" applyNumberFormat="1" applyFont="1" applyBorder="1" applyAlignment="1" applyProtection="1">
      <alignment horizontal="center" vertical="center" wrapText="1"/>
      <protection hidden="1"/>
    </xf>
    <xf numFmtId="14" fontId="1" fillId="0" borderId="30" xfId="2" applyNumberFormat="1" applyFont="1" applyBorder="1" applyAlignment="1" applyProtection="1">
      <alignment horizontal="center" vertical="center" wrapText="1"/>
      <protection hidden="1"/>
    </xf>
    <xf numFmtId="0" fontId="11" fillId="6" borderId="5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56" xfId="0" applyFont="1" applyFill="1" applyBorder="1" applyAlignment="1">
      <alignment horizontal="center" vertical="center" wrapText="1"/>
    </xf>
    <xf numFmtId="14" fontId="1" fillId="0" borderId="60"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5" xfId="1" applyFont="1" applyBorder="1" applyAlignment="1">
      <alignment horizontal="center" vertical="center" wrapText="1"/>
    </xf>
    <xf numFmtId="0" fontId="8" fillId="3" borderId="41" xfId="0" applyFont="1" applyFill="1" applyBorder="1" applyAlignment="1">
      <alignment horizontal="justify" vertical="top" wrapText="1"/>
    </xf>
    <xf numFmtId="0" fontId="0" fillId="0" borderId="43" xfId="0" applyBorder="1" applyAlignment="1">
      <alignment horizontal="justify" vertical="top" wrapText="1"/>
    </xf>
    <xf numFmtId="0" fontId="8" fillId="0" borderId="41" xfId="0" applyFont="1" applyBorder="1" applyAlignment="1">
      <alignment horizontal="left" vertical="top" wrapText="1"/>
    </xf>
    <xf numFmtId="14" fontId="1" fillId="0" borderId="63"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0" borderId="2" xfId="1" applyFont="1" applyBorder="1" applyAlignment="1">
      <alignment horizontal="left" vertical="top" wrapText="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5" xfId="0" applyFont="1" applyFill="1" applyBorder="1" applyAlignment="1">
      <alignment horizontal="center" vertical="center" wrapText="1"/>
    </xf>
    <xf numFmtId="0" fontId="13" fillId="10" borderId="55" xfId="0" applyFont="1" applyFill="1" applyBorder="1" applyAlignment="1">
      <alignment horizontal="center" vertical="center" wrapText="1"/>
    </xf>
    <xf numFmtId="0" fontId="11" fillId="10" borderId="55" xfId="0" applyFont="1" applyFill="1" applyBorder="1" applyAlignment="1">
      <alignment horizontal="center" vertical="center" wrapText="1"/>
    </xf>
    <xf numFmtId="0" fontId="11" fillId="9" borderId="55" xfId="0" applyFont="1" applyFill="1" applyBorder="1" applyAlignment="1">
      <alignment horizontal="center" vertical="center" wrapText="1"/>
    </xf>
    <xf numFmtId="0" fontId="29" fillId="6" borderId="55" xfId="0" applyFont="1" applyFill="1" applyBorder="1" applyAlignment="1">
      <alignment horizontal="center" vertical="center" wrapText="1"/>
    </xf>
    <xf numFmtId="0" fontId="23" fillId="6" borderId="64"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59" xfId="0" applyFont="1" applyBorder="1" applyAlignment="1">
      <alignment horizontal="center" vertical="top" wrapText="1"/>
    </xf>
    <xf numFmtId="0" fontId="8" fillId="0" borderId="41"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8" fillId="0" borderId="41" xfId="0" applyFont="1" applyBorder="1" applyAlignment="1">
      <alignment horizontal="justify" vertical="top" wrapText="1"/>
    </xf>
    <xf numFmtId="0" fontId="7" fillId="0" borderId="43" xfId="1" applyFont="1" applyBorder="1" applyAlignment="1">
      <alignment horizontal="justify" wrapText="1"/>
    </xf>
    <xf numFmtId="14" fontId="1" fillId="0" borderId="61" xfId="2" applyNumberFormat="1" applyFont="1" applyBorder="1" applyAlignment="1" applyProtection="1">
      <alignment horizontal="center" vertical="center" wrapText="1"/>
      <protection hidden="1"/>
    </xf>
    <xf numFmtId="0" fontId="8" fillId="6" borderId="41" xfId="0" applyFont="1" applyFill="1" applyBorder="1" applyAlignment="1">
      <alignment horizontal="justify" vertical="center" wrapText="1"/>
    </xf>
    <xf numFmtId="0" fontId="8" fillId="0" borderId="41" xfId="0" applyFont="1" applyBorder="1" applyAlignment="1">
      <alignment horizontal="left" vertical="center" wrapText="1"/>
    </xf>
    <xf numFmtId="0" fontId="8" fillId="6" borderId="41" xfId="0" applyFont="1" applyFill="1" applyBorder="1" applyAlignment="1">
      <alignment vertical="center" wrapText="1"/>
    </xf>
    <xf numFmtId="0" fontId="37" fillId="6" borderId="18" xfId="0" applyFont="1" applyFill="1" applyBorder="1" applyAlignment="1">
      <alignment horizontal="justify" vertical="center" wrapText="1"/>
    </xf>
    <xf numFmtId="0" fontId="37" fillId="6" borderId="5" xfId="0" applyFont="1" applyFill="1" applyBorder="1" applyAlignment="1">
      <alignment horizontal="justify" vertical="center" wrapText="1"/>
    </xf>
    <xf numFmtId="0" fontId="14" fillId="6" borderId="2"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42" xfId="0" applyFont="1" applyFill="1" applyBorder="1" applyAlignment="1">
      <alignment horizontal="center" vertical="center" wrapText="1"/>
    </xf>
    <xf numFmtId="0" fontId="9" fillId="6" borderId="51" xfId="0" applyFont="1" applyFill="1" applyBorder="1" applyAlignment="1">
      <alignment horizontal="center" vertical="center" wrapText="1"/>
    </xf>
    <xf numFmtId="0" fontId="9" fillId="6" borderId="42" xfId="0" applyFont="1" applyFill="1" applyBorder="1" applyAlignment="1">
      <alignment horizontal="center" vertical="center" wrapText="1"/>
    </xf>
    <xf numFmtId="0" fontId="8" fillId="0" borderId="53" xfId="0" applyFont="1" applyBorder="1" applyAlignment="1">
      <alignment horizontal="center" vertical="center" wrapText="1"/>
    </xf>
    <xf numFmtId="0" fontId="0" fillId="0" borderId="43" xfId="0" applyBorder="1" applyAlignment="1">
      <alignment horizontal="left" vertical="center" wrapText="1"/>
    </xf>
    <xf numFmtId="0" fontId="0" fillId="3" borderId="2" xfId="0" applyFill="1" applyBorder="1" applyAlignment="1">
      <alignment horizontal="center"/>
    </xf>
    <xf numFmtId="0" fontId="14" fillId="6" borderId="31" xfId="0" applyFont="1" applyFill="1" applyBorder="1" applyAlignment="1">
      <alignment horizontal="center" vertical="center" wrapText="1"/>
    </xf>
    <xf numFmtId="0" fontId="14" fillId="6" borderId="42"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41" xfId="0" applyFont="1" applyBorder="1" applyAlignment="1">
      <alignment horizontal="center" vertical="center" wrapText="1"/>
    </xf>
    <xf numFmtId="0" fontId="15" fillId="6" borderId="44" xfId="1" applyFont="1" applyFill="1" applyBorder="1" applyAlignment="1">
      <alignment horizontal="center" vertical="center" wrapText="1"/>
    </xf>
    <xf numFmtId="0" fontId="15" fillId="6" borderId="45"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5"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8"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4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4"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5" xfId="0" applyFont="1" applyFill="1" applyBorder="1" applyAlignment="1">
      <alignment horizontal="center" vertical="center" wrapText="1"/>
    </xf>
    <xf numFmtId="0" fontId="16" fillId="0" borderId="34" xfId="0" applyFont="1" applyBorder="1" applyAlignment="1">
      <alignment horizontal="center" vertical="center"/>
    </xf>
    <xf numFmtId="0" fontId="16" fillId="0" borderId="53" xfId="0" applyFont="1" applyBorder="1" applyAlignment="1">
      <alignment horizontal="center" vertical="center"/>
    </xf>
    <xf numFmtId="0" fontId="17" fillId="0" borderId="20" xfId="0" applyFont="1" applyBorder="1" applyAlignment="1">
      <alignment horizontal="center" vertical="center"/>
    </xf>
    <xf numFmtId="0" fontId="17" fillId="0" borderId="42"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3"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15" fillId="0" borderId="41"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42"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41"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41"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47"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18">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42" t="s">
        <v>306</v>
      </c>
    </row>
    <row r="4" spans="1:662" ht="20.25" customHeight="1" x14ac:dyDescent="0.25"/>
    <row r="5" spans="1:662" ht="27.75" customHeight="1" x14ac:dyDescent="0.25">
      <c r="C5" s="133" t="s">
        <v>302</v>
      </c>
    </row>
    <row r="6" spans="1:662" ht="31.5" customHeight="1" x14ac:dyDescent="0.25">
      <c r="C6" s="133" t="s">
        <v>304</v>
      </c>
    </row>
    <row r="7" spans="1:662" ht="18.75" customHeight="1" x14ac:dyDescent="0.25">
      <c r="C7" s="133" t="s">
        <v>303</v>
      </c>
    </row>
    <row r="8" spans="1:662" s="16" customFormat="1" ht="17.25" customHeight="1" thickBot="1" x14ac:dyDescent="0.3">
      <c r="C8" s="127"/>
      <c r="D8" s="12"/>
      <c r="E8" s="13"/>
      <c r="F8" s="13"/>
      <c r="G8" s="13"/>
    </row>
    <row r="9" spans="1:662" s="16" customFormat="1" ht="22.5" customHeight="1" thickBot="1" x14ac:dyDescent="0.3">
      <c r="C9" s="111" t="s">
        <v>285</v>
      </c>
      <c r="D9" s="105" t="s">
        <v>296</v>
      </c>
      <c r="E9" s="106" t="s">
        <v>297</v>
      </c>
      <c r="F9" s="13"/>
      <c r="G9" s="124" t="s">
        <v>300</v>
      </c>
      <c r="H9" s="128" t="s">
        <v>301</v>
      </c>
      <c r="I9" s="141" t="s">
        <v>305</v>
      </c>
    </row>
    <row r="10" spans="1:662" s="100" customFormat="1" ht="22.5" customHeight="1" x14ac:dyDescent="0.25">
      <c r="A10" s="16"/>
      <c r="B10" s="16"/>
      <c r="C10" s="112" t="s">
        <v>18</v>
      </c>
      <c r="D10" s="26"/>
      <c r="E10" s="104"/>
      <c r="F10" s="16"/>
      <c r="G10" s="125"/>
      <c r="H10" s="134"/>
      <c r="I10" s="140"/>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100" customFormat="1" ht="22.5" customHeight="1" x14ac:dyDescent="0.25">
      <c r="A11" s="16"/>
      <c r="B11" s="16"/>
      <c r="C11" s="113" t="s">
        <v>288</v>
      </c>
      <c r="D11" s="20"/>
      <c r="E11" s="101"/>
      <c r="F11" s="16"/>
      <c r="G11" s="126"/>
      <c r="H11" s="135"/>
      <c r="I11" s="138"/>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100" customFormat="1" ht="22.5" customHeight="1" x14ac:dyDescent="0.25">
      <c r="A12" s="16"/>
      <c r="B12" s="16"/>
      <c r="C12" s="113" t="s">
        <v>289</v>
      </c>
      <c r="D12" s="20"/>
      <c r="E12" s="101"/>
      <c r="F12" s="16"/>
      <c r="G12" s="126"/>
      <c r="H12" s="135"/>
      <c r="I12" s="138"/>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100" customFormat="1" ht="22.5" customHeight="1" x14ac:dyDescent="0.25">
      <c r="A13" s="16"/>
      <c r="B13" s="16"/>
      <c r="C13" s="113" t="s">
        <v>16</v>
      </c>
      <c r="D13" s="20"/>
      <c r="E13" s="101"/>
      <c r="F13" s="16"/>
      <c r="G13" s="126"/>
      <c r="H13" s="135"/>
      <c r="I13" s="138"/>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100" customFormat="1" ht="22.5" customHeight="1" x14ac:dyDescent="0.25">
      <c r="A14" s="16"/>
      <c r="B14" s="16"/>
      <c r="C14" s="113" t="s">
        <v>19</v>
      </c>
      <c r="D14" s="20"/>
      <c r="E14" s="101"/>
      <c r="F14" s="16"/>
      <c r="G14" s="126"/>
      <c r="H14" s="135"/>
      <c r="I14" s="138"/>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100" customFormat="1" ht="22.5" customHeight="1" thickBot="1" x14ac:dyDescent="0.3">
      <c r="A15" s="16"/>
      <c r="B15" s="16"/>
      <c r="C15" s="114" t="s">
        <v>130</v>
      </c>
      <c r="D15" s="107"/>
      <c r="E15" s="108"/>
      <c r="F15" s="16"/>
      <c r="G15" s="126"/>
      <c r="H15" s="136"/>
      <c r="I15" s="138"/>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100" customFormat="1" ht="22.5" customHeight="1" thickBot="1" x14ac:dyDescent="0.3">
      <c r="A16" s="16"/>
      <c r="B16" s="16"/>
      <c r="C16" s="111" t="s">
        <v>286</v>
      </c>
      <c r="D16" s="105" t="s">
        <v>298</v>
      </c>
      <c r="E16" s="106" t="s">
        <v>299</v>
      </c>
      <c r="F16" s="131"/>
      <c r="G16" s="84"/>
      <c r="H16" s="136"/>
      <c r="I16" s="138"/>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100" customFormat="1" ht="22.5" customHeight="1" x14ac:dyDescent="0.25">
      <c r="A17" s="16"/>
      <c r="B17" s="16"/>
      <c r="C17" s="115" t="s">
        <v>15</v>
      </c>
      <c r="D17" s="116"/>
      <c r="E17" s="109"/>
      <c r="F17" s="131"/>
      <c r="G17" s="84"/>
      <c r="H17" s="137"/>
      <c r="I17" s="138"/>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100" customFormat="1" ht="22.5" customHeight="1" x14ac:dyDescent="0.25">
      <c r="A18" s="16"/>
      <c r="B18" s="16"/>
      <c r="C18" s="117" t="s">
        <v>131</v>
      </c>
      <c r="D18" s="118"/>
      <c r="E18" s="102"/>
      <c r="F18" s="131"/>
      <c r="G18" s="84"/>
      <c r="H18" s="137"/>
      <c r="I18" s="138"/>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100" customFormat="1" ht="22.5" customHeight="1" x14ac:dyDescent="0.25">
      <c r="A19" s="16"/>
      <c r="B19" s="16"/>
      <c r="C19" s="117" t="s">
        <v>133</v>
      </c>
      <c r="D19" s="118"/>
      <c r="E19" s="102"/>
      <c r="F19" s="131"/>
      <c r="G19" s="84"/>
      <c r="H19" s="137"/>
      <c r="I19" s="138"/>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100" customFormat="1" ht="22.5" customHeight="1" x14ac:dyDescent="0.25">
      <c r="A20" s="16"/>
      <c r="B20" s="16"/>
      <c r="C20" s="117" t="s">
        <v>135</v>
      </c>
      <c r="D20" s="118"/>
      <c r="E20" s="102"/>
      <c r="F20" s="131"/>
      <c r="G20" s="84"/>
      <c r="H20" s="137"/>
      <c r="I20" s="138"/>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100" customFormat="1" ht="22.5" customHeight="1" x14ac:dyDescent="0.25">
      <c r="A21" s="16"/>
      <c r="B21" s="16"/>
      <c r="C21" s="117" t="s">
        <v>8</v>
      </c>
      <c r="D21" s="118"/>
      <c r="E21" s="102"/>
      <c r="F21" s="131"/>
      <c r="G21" s="84"/>
      <c r="H21" s="137"/>
      <c r="I21" s="138"/>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100" customFormat="1" ht="22.5" customHeight="1" thickBot="1" x14ac:dyDescent="0.3">
      <c r="A22" s="16"/>
      <c r="B22" s="16"/>
      <c r="C22" s="119" t="s">
        <v>136</v>
      </c>
      <c r="D22" s="120"/>
      <c r="E22" s="110"/>
      <c r="F22" s="132"/>
      <c r="G22" s="83"/>
      <c r="H22" s="129"/>
      <c r="I22" s="138"/>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100" customFormat="1" ht="22.5" customHeight="1" thickBot="1" x14ac:dyDescent="0.3">
      <c r="A23" s="16"/>
      <c r="B23" s="16"/>
      <c r="C23" s="121" t="s">
        <v>287</v>
      </c>
      <c r="D23" s="105" t="s">
        <v>298</v>
      </c>
      <c r="E23" s="106" t="s">
        <v>299</v>
      </c>
      <c r="F23" s="132"/>
      <c r="G23" s="83"/>
      <c r="H23" s="129"/>
      <c r="I23" s="138"/>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100" customFormat="1" ht="22.5" customHeight="1" x14ac:dyDescent="0.25">
      <c r="A24" s="16"/>
      <c r="B24" s="16"/>
      <c r="C24" s="115" t="s">
        <v>290</v>
      </c>
      <c r="D24" s="116"/>
      <c r="E24" s="109"/>
      <c r="F24" s="131"/>
      <c r="G24" s="84"/>
      <c r="H24" s="137"/>
      <c r="I24" s="138"/>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100" customFormat="1" ht="22.5" customHeight="1" x14ac:dyDescent="0.25">
      <c r="A25" s="16"/>
      <c r="B25" s="16"/>
      <c r="C25" s="117" t="s">
        <v>291</v>
      </c>
      <c r="D25" s="118"/>
      <c r="E25" s="102"/>
      <c r="F25" s="131"/>
      <c r="G25" s="84"/>
      <c r="H25" s="137"/>
      <c r="I25" s="138"/>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100" customFormat="1" ht="22.5" customHeight="1" x14ac:dyDescent="0.25">
      <c r="A26" s="16"/>
      <c r="B26" s="16"/>
      <c r="C26" s="117" t="s">
        <v>143</v>
      </c>
      <c r="D26" s="118"/>
      <c r="E26" s="102"/>
      <c r="F26" s="131"/>
      <c r="G26" s="84"/>
      <c r="H26" s="137"/>
      <c r="I26" s="138"/>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100" customFormat="1" ht="22.5" customHeight="1" x14ac:dyDescent="0.25">
      <c r="A27" s="16"/>
      <c r="B27" s="16"/>
      <c r="C27" s="117" t="s">
        <v>292</v>
      </c>
      <c r="D27" s="118"/>
      <c r="E27" s="102"/>
      <c r="F27" s="131"/>
      <c r="G27" s="84"/>
      <c r="H27" s="137"/>
      <c r="I27" s="138"/>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100" customFormat="1" ht="22.5" customHeight="1" x14ac:dyDescent="0.25">
      <c r="A28" s="16"/>
      <c r="B28" s="16"/>
      <c r="C28" s="117" t="s">
        <v>293</v>
      </c>
      <c r="D28" s="118"/>
      <c r="E28" s="102"/>
      <c r="F28" s="131"/>
      <c r="G28" s="84"/>
      <c r="H28" s="137"/>
      <c r="I28" s="138"/>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100" customFormat="1" ht="22.5" customHeight="1" x14ac:dyDescent="0.25">
      <c r="A29" s="16"/>
      <c r="B29" s="16"/>
      <c r="C29" s="117" t="s">
        <v>294</v>
      </c>
      <c r="D29" s="118"/>
      <c r="E29" s="102"/>
      <c r="F29" s="131"/>
      <c r="G29" s="84"/>
      <c r="H29" s="137"/>
      <c r="I29" s="138"/>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100" customFormat="1" ht="22.5" customHeight="1" thickBot="1" x14ac:dyDescent="0.3">
      <c r="A30" s="16"/>
      <c r="B30" s="16"/>
      <c r="C30" s="122" t="s">
        <v>295</v>
      </c>
      <c r="D30" s="123"/>
      <c r="E30" s="103"/>
      <c r="F30" s="132"/>
      <c r="G30" s="85"/>
      <c r="H30" s="130"/>
      <c r="I30" s="139"/>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43" t="s">
        <v>4</v>
      </c>
      <c r="D32" s="144"/>
    </row>
    <row r="33" spans="3:4" s="1" customFormat="1" ht="15" customHeight="1" x14ac:dyDescent="0.25">
      <c r="C33" s="275"/>
      <c r="D33" s="275"/>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AG24"/>
  <sheetViews>
    <sheetView tabSelected="1" topLeftCell="BO1" zoomScale="69" zoomScaleNormal="69" workbookViewId="0">
      <pane ySplit="1" topLeftCell="A23" activePane="bottomLeft" state="frozen"/>
      <selection activeCell="AC1" sqref="AC1"/>
      <selection pane="bottomLeft" activeCell="BS24" sqref="BS24"/>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43"/>
      <c r="BV1" s="343"/>
    </row>
    <row r="2" spans="1:709" ht="32.25" customHeight="1" x14ac:dyDescent="0.25">
      <c r="M2" s="19" t="s">
        <v>498</v>
      </c>
      <c r="BU2" s="344"/>
      <c r="BV2" s="344"/>
    </row>
    <row r="3" spans="1:709" ht="12" customHeight="1" x14ac:dyDescent="0.25">
      <c r="K3" s="17"/>
      <c r="L3" s="17"/>
      <c r="BU3" s="344"/>
      <c r="BV3" s="344"/>
    </row>
    <row r="4" spans="1:709" ht="14.25" customHeight="1" thickBot="1" x14ac:dyDescent="0.3">
      <c r="BU4" s="345"/>
      <c r="BV4" s="345"/>
    </row>
    <row r="5" spans="1:709" ht="20.25" customHeight="1" thickBot="1" x14ac:dyDescent="0.3">
      <c r="C5" s="293" t="s">
        <v>75</v>
      </c>
      <c r="D5" s="294"/>
      <c r="E5" s="294"/>
      <c r="F5" s="294"/>
      <c r="G5" s="294"/>
      <c r="H5" s="294"/>
      <c r="I5" s="294"/>
      <c r="J5" s="294"/>
      <c r="K5" s="294"/>
      <c r="L5" s="294"/>
      <c r="M5" s="295"/>
      <c r="N5" s="296" t="s">
        <v>76</v>
      </c>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8"/>
      <c r="BI5" s="334" t="s">
        <v>106</v>
      </c>
      <c r="BJ5" s="299" t="s">
        <v>77</v>
      </c>
      <c r="BK5" s="302" t="s">
        <v>245</v>
      </c>
      <c r="BL5" s="302"/>
      <c r="BM5" s="302"/>
      <c r="BN5" s="302"/>
      <c r="BO5" s="302"/>
      <c r="BP5" s="302"/>
      <c r="BQ5" s="302"/>
      <c r="BR5" s="302"/>
      <c r="BS5" s="302"/>
      <c r="BT5" s="302"/>
      <c r="BU5" s="302"/>
      <c r="BV5" s="303"/>
    </row>
    <row r="6" spans="1:709" ht="19.5" customHeight="1" thickBot="1" x14ac:dyDescent="0.3">
      <c r="C6" s="306" t="s">
        <v>43</v>
      </c>
      <c r="D6" s="309" t="s">
        <v>44</v>
      </c>
      <c r="E6" s="323" t="s">
        <v>108</v>
      </c>
      <c r="F6" s="357" t="s">
        <v>148</v>
      </c>
      <c r="G6" s="357"/>
      <c r="H6" s="357"/>
      <c r="I6" s="353" t="s">
        <v>2</v>
      </c>
      <c r="J6" s="353" t="s">
        <v>45</v>
      </c>
      <c r="K6" s="353" t="s">
        <v>78</v>
      </c>
      <c r="L6" s="350" t="s">
        <v>79</v>
      </c>
      <c r="M6" s="326" t="s">
        <v>10</v>
      </c>
      <c r="N6" s="328" t="s">
        <v>46</v>
      </c>
      <c r="O6" s="329"/>
      <c r="P6" s="329"/>
      <c r="Q6" s="329"/>
      <c r="R6" s="329"/>
      <c r="S6" s="329"/>
      <c r="T6" s="329"/>
      <c r="U6" s="329"/>
      <c r="V6" s="329"/>
      <c r="W6" s="329"/>
      <c r="X6" s="329"/>
      <c r="Y6" s="329"/>
      <c r="Z6" s="329"/>
      <c r="AA6" s="329"/>
      <c r="AB6" s="329"/>
      <c r="AC6" s="329"/>
      <c r="AD6" s="329"/>
      <c r="AE6" s="329"/>
      <c r="AF6" s="329"/>
      <c r="AG6" s="329"/>
      <c r="AH6" s="329"/>
      <c r="AI6" s="329"/>
      <c r="AJ6" s="329"/>
      <c r="AK6" s="329"/>
      <c r="AL6" s="330"/>
      <c r="AM6" s="312" t="s">
        <v>149</v>
      </c>
      <c r="AN6" s="313"/>
      <c r="AO6" s="313"/>
      <c r="AP6" s="313"/>
      <c r="AQ6" s="313"/>
      <c r="AR6" s="313"/>
      <c r="AS6" s="313"/>
      <c r="AT6" s="313"/>
      <c r="AU6" s="313"/>
      <c r="AV6" s="313"/>
      <c r="AW6" s="313"/>
      <c r="AX6" s="313"/>
      <c r="AY6" s="313"/>
      <c r="AZ6" s="313"/>
      <c r="BA6" s="313"/>
      <c r="BB6" s="313"/>
      <c r="BC6" s="313"/>
      <c r="BD6" s="313"/>
      <c r="BE6" s="313"/>
      <c r="BF6" s="313"/>
      <c r="BG6" s="313"/>
      <c r="BH6" s="314"/>
      <c r="BI6" s="335"/>
      <c r="BJ6" s="300"/>
      <c r="BK6" s="304"/>
      <c r="BL6" s="304"/>
      <c r="BM6" s="304"/>
      <c r="BN6" s="304"/>
      <c r="BO6" s="304"/>
      <c r="BP6" s="304"/>
      <c r="BQ6" s="304"/>
      <c r="BR6" s="304"/>
      <c r="BS6" s="304"/>
      <c r="BT6" s="304"/>
      <c r="BU6" s="304"/>
      <c r="BV6" s="305"/>
    </row>
    <row r="7" spans="1:709" ht="114" customHeight="1" thickBot="1" x14ac:dyDescent="0.3">
      <c r="C7" s="307"/>
      <c r="D7" s="310"/>
      <c r="E7" s="324"/>
      <c r="F7" s="310" t="s">
        <v>139</v>
      </c>
      <c r="G7" s="310" t="s">
        <v>140</v>
      </c>
      <c r="H7" s="310" t="s">
        <v>138</v>
      </c>
      <c r="I7" s="351"/>
      <c r="J7" s="351"/>
      <c r="K7" s="351"/>
      <c r="L7" s="351"/>
      <c r="M7" s="315"/>
      <c r="N7" s="307" t="s">
        <v>47</v>
      </c>
      <c r="O7" s="310"/>
      <c r="P7" s="310"/>
      <c r="Q7" s="310"/>
      <c r="R7" s="310"/>
      <c r="S7" s="310"/>
      <c r="T7" s="310"/>
      <c r="U7" s="310"/>
      <c r="V7" s="310"/>
      <c r="W7" s="310"/>
      <c r="X7" s="310"/>
      <c r="Y7" s="310"/>
      <c r="Z7" s="310"/>
      <c r="AA7" s="310"/>
      <c r="AB7" s="310"/>
      <c r="AC7" s="310"/>
      <c r="AD7" s="310"/>
      <c r="AE7" s="310"/>
      <c r="AF7" s="310"/>
      <c r="AG7" s="310"/>
      <c r="AH7" s="310"/>
      <c r="AI7" s="310"/>
      <c r="AJ7" s="310"/>
      <c r="AK7" s="310"/>
      <c r="AL7" s="315"/>
      <c r="AM7" s="316" t="s">
        <v>48</v>
      </c>
      <c r="AN7" s="317" t="s">
        <v>49</v>
      </c>
      <c r="AO7" s="35" t="s">
        <v>194</v>
      </c>
      <c r="AP7" s="35" t="s">
        <v>195</v>
      </c>
      <c r="AQ7" s="35" t="s">
        <v>196</v>
      </c>
      <c r="AR7" s="35" t="s">
        <v>197</v>
      </c>
      <c r="AS7" s="35" t="s">
        <v>198</v>
      </c>
      <c r="AT7" s="35" t="s">
        <v>200</v>
      </c>
      <c r="AU7" s="35" t="s">
        <v>199</v>
      </c>
      <c r="AV7" s="347" t="s">
        <v>275</v>
      </c>
      <c r="AW7" s="349" t="s">
        <v>276</v>
      </c>
      <c r="AX7" s="349" t="s">
        <v>277</v>
      </c>
      <c r="AY7" s="349" t="s">
        <v>279</v>
      </c>
      <c r="AZ7" s="347" t="s">
        <v>280</v>
      </c>
      <c r="BA7" s="347" t="s">
        <v>278</v>
      </c>
      <c r="BB7" s="319" t="s">
        <v>109</v>
      </c>
      <c r="BC7" s="320"/>
      <c r="BD7" s="316" t="s">
        <v>50</v>
      </c>
      <c r="BE7" s="321"/>
      <c r="BF7" s="321"/>
      <c r="BG7" s="321"/>
      <c r="BH7" s="322"/>
      <c r="BI7" s="335"/>
      <c r="BJ7" s="300"/>
      <c r="BK7" s="331" t="s">
        <v>51</v>
      </c>
      <c r="BL7" s="332"/>
      <c r="BM7" s="332"/>
      <c r="BN7" s="332"/>
      <c r="BO7" s="332"/>
      <c r="BP7" s="332"/>
      <c r="BQ7" s="332"/>
      <c r="BR7" s="333"/>
      <c r="BS7" s="332" t="s">
        <v>246</v>
      </c>
      <c r="BT7" s="332"/>
      <c r="BU7" s="332"/>
      <c r="BV7" s="333"/>
    </row>
    <row r="8" spans="1:709" ht="52.5" customHeight="1" x14ac:dyDescent="0.25">
      <c r="C8" s="308"/>
      <c r="D8" s="311"/>
      <c r="E8" s="325"/>
      <c r="F8" s="311"/>
      <c r="G8" s="311"/>
      <c r="H8" s="311"/>
      <c r="I8" s="352"/>
      <c r="J8" s="352"/>
      <c r="K8" s="352"/>
      <c r="L8" s="352"/>
      <c r="M8" s="327"/>
      <c r="N8" s="223" t="s">
        <v>11</v>
      </c>
      <c r="O8" s="249" t="s">
        <v>80</v>
      </c>
      <c r="P8" s="250" t="s">
        <v>52</v>
      </c>
      <c r="Q8" s="250" t="s">
        <v>53</v>
      </c>
      <c r="R8" s="250" t="s">
        <v>54</v>
      </c>
      <c r="S8" s="250" t="s">
        <v>55</v>
      </c>
      <c r="T8" s="250" t="s">
        <v>56</v>
      </c>
      <c r="U8" s="250" t="s">
        <v>57</v>
      </c>
      <c r="V8" s="250" t="s">
        <v>58</v>
      </c>
      <c r="W8" s="250" t="s">
        <v>59</v>
      </c>
      <c r="X8" s="250" t="s">
        <v>60</v>
      </c>
      <c r="Y8" s="250" t="s">
        <v>61</v>
      </c>
      <c r="Z8" s="250" t="s">
        <v>62</v>
      </c>
      <c r="AA8" s="250" t="s">
        <v>63</v>
      </c>
      <c r="AB8" s="250" t="s">
        <v>64</v>
      </c>
      <c r="AC8" s="250" t="s">
        <v>65</v>
      </c>
      <c r="AD8" s="250" t="s">
        <v>66</v>
      </c>
      <c r="AE8" s="250" t="s">
        <v>67</v>
      </c>
      <c r="AF8" s="250" t="s">
        <v>68</v>
      </c>
      <c r="AG8" s="250" t="s">
        <v>69</v>
      </c>
      <c r="AH8" s="250" t="s">
        <v>247</v>
      </c>
      <c r="AI8" s="251" t="s">
        <v>70</v>
      </c>
      <c r="AJ8" s="252" t="s">
        <v>12</v>
      </c>
      <c r="AK8" s="249" t="s">
        <v>81</v>
      </c>
      <c r="AL8" s="220" t="s">
        <v>71</v>
      </c>
      <c r="AM8" s="308"/>
      <c r="AN8" s="318"/>
      <c r="AO8" s="253" t="s">
        <v>122</v>
      </c>
      <c r="AP8" s="253" t="s">
        <v>121</v>
      </c>
      <c r="AQ8" s="253" t="s">
        <v>120</v>
      </c>
      <c r="AR8" s="253" t="s">
        <v>201</v>
      </c>
      <c r="AS8" s="253" t="s">
        <v>123</v>
      </c>
      <c r="AT8" s="253" t="s">
        <v>124</v>
      </c>
      <c r="AU8" s="253" t="s">
        <v>125</v>
      </c>
      <c r="AV8" s="348"/>
      <c r="AW8" s="348"/>
      <c r="AX8" s="348"/>
      <c r="AY8" s="348"/>
      <c r="AZ8" s="348"/>
      <c r="BA8" s="348"/>
      <c r="BB8" s="222" t="s">
        <v>11</v>
      </c>
      <c r="BC8" s="254" t="s">
        <v>12</v>
      </c>
      <c r="BD8" s="223" t="s">
        <v>11</v>
      </c>
      <c r="BE8" s="249" t="s">
        <v>82</v>
      </c>
      <c r="BF8" s="249" t="s">
        <v>12</v>
      </c>
      <c r="BG8" s="249" t="s">
        <v>83</v>
      </c>
      <c r="BH8" s="220" t="s">
        <v>71</v>
      </c>
      <c r="BI8" s="336"/>
      <c r="BJ8" s="301"/>
      <c r="BK8" s="82" t="s">
        <v>102</v>
      </c>
      <c r="BL8" s="77" t="s">
        <v>103</v>
      </c>
      <c r="BM8" s="78" t="s">
        <v>126</v>
      </c>
      <c r="BN8" s="79" t="s">
        <v>243</v>
      </c>
      <c r="BO8" s="79" t="s">
        <v>104</v>
      </c>
      <c r="BP8" s="79" t="s">
        <v>105</v>
      </c>
      <c r="BQ8" s="79" t="s">
        <v>127</v>
      </c>
      <c r="BR8" s="80" t="s">
        <v>74</v>
      </c>
      <c r="BS8" s="81" t="s">
        <v>73</v>
      </c>
      <c r="BT8" s="79" t="s">
        <v>72</v>
      </c>
      <c r="BU8" s="79" t="s">
        <v>244</v>
      </c>
      <c r="BV8" s="80" t="s">
        <v>74</v>
      </c>
    </row>
    <row r="9" spans="1:709" s="21" customFormat="1" ht="123" customHeight="1" x14ac:dyDescent="0.25">
      <c r="A9"/>
      <c r="B9"/>
      <c r="C9" s="268" t="s">
        <v>415</v>
      </c>
      <c r="D9" s="232" t="s">
        <v>446</v>
      </c>
      <c r="E9" s="232" t="s">
        <v>447</v>
      </c>
      <c r="F9" s="233" t="s">
        <v>128</v>
      </c>
      <c r="G9" s="233" t="s">
        <v>134</v>
      </c>
      <c r="H9" s="233" t="s">
        <v>145</v>
      </c>
      <c r="I9" s="234" t="s">
        <v>90</v>
      </c>
      <c r="J9" s="235" t="s">
        <v>310</v>
      </c>
      <c r="K9" s="236" t="s">
        <v>307</v>
      </c>
      <c r="L9" s="233" t="s">
        <v>107</v>
      </c>
      <c r="M9" s="237" t="s">
        <v>308</v>
      </c>
      <c r="N9" s="238" t="s">
        <v>84</v>
      </c>
      <c r="O9" s="238">
        <v>3</v>
      </c>
      <c r="P9" s="239">
        <v>1</v>
      </c>
      <c r="Q9" s="239">
        <v>1</v>
      </c>
      <c r="R9" s="239">
        <v>1</v>
      </c>
      <c r="S9" s="239">
        <v>1</v>
      </c>
      <c r="T9" s="239">
        <v>1</v>
      </c>
      <c r="U9" s="239">
        <v>1</v>
      </c>
      <c r="V9" s="239">
        <v>1</v>
      </c>
      <c r="W9" s="239">
        <v>1</v>
      </c>
      <c r="X9" s="239">
        <v>0</v>
      </c>
      <c r="Y9" s="239">
        <v>1</v>
      </c>
      <c r="Z9" s="239">
        <v>1</v>
      </c>
      <c r="AA9" s="239">
        <v>1</v>
      </c>
      <c r="AB9" s="239">
        <v>1</v>
      </c>
      <c r="AC9" s="239">
        <v>0</v>
      </c>
      <c r="AD9" s="239">
        <v>1</v>
      </c>
      <c r="AE9" s="239">
        <v>0</v>
      </c>
      <c r="AF9" s="239">
        <v>1</v>
      </c>
      <c r="AG9" s="239">
        <v>0</v>
      </c>
      <c r="AH9" s="239">
        <v>0</v>
      </c>
      <c r="AI9" s="239">
        <f>SUM(P9:AH9)</f>
        <v>14</v>
      </c>
      <c r="AJ9" s="240" t="str">
        <f>IF($AI9&lt;6,"3. Moderado",IF($AI9&lt;12,"4. Mayor",IF($AI9&gt;11,"5. Catastrófico")))</f>
        <v>5. Catastrófico</v>
      </c>
      <c r="AK9" s="241">
        <v>5</v>
      </c>
      <c r="AL9" s="242"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21" t="s">
        <v>376</v>
      </c>
      <c r="AN9" s="243" t="s">
        <v>5</v>
      </c>
      <c r="AO9" s="241">
        <v>15</v>
      </c>
      <c r="AP9" s="241">
        <v>15</v>
      </c>
      <c r="AQ9" s="241">
        <v>15</v>
      </c>
      <c r="AR9" s="241">
        <v>15</v>
      </c>
      <c r="AS9" s="241">
        <v>15</v>
      </c>
      <c r="AT9" s="241">
        <v>15</v>
      </c>
      <c r="AU9" s="241">
        <v>10</v>
      </c>
      <c r="AV9" s="93">
        <f t="shared" ref="AV9:AV24" si="0">SUM(AO9:AU9)</f>
        <v>100</v>
      </c>
      <c r="AW9" s="93" t="s">
        <v>220</v>
      </c>
      <c r="AX9" s="93" t="s">
        <v>220</v>
      </c>
      <c r="AY9" s="93">
        <v>100</v>
      </c>
      <c r="AZ9" s="93">
        <f>AVERAGE(AY9:AY9)</f>
        <v>100</v>
      </c>
      <c r="BA9" s="93" t="s">
        <v>220</v>
      </c>
      <c r="BB9" s="244" t="s">
        <v>112</v>
      </c>
      <c r="BC9" s="244" t="s">
        <v>112</v>
      </c>
      <c r="BD9" s="238" t="s">
        <v>150</v>
      </c>
      <c r="BE9" s="238">
        <v>1</v>
      </c>
      <c r="BF9" s="238" t="s">
        <v>100</v>
      </c>
      <c r="BG9" s="238">
        <v>3</v>
      </c>
      <c r="BH9" s="242"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45" t="s">
        <v>309</v>
      </c>
      <c r="BJ9" s="246" t="s">
        <v>115</v>
      </c>
      <c r="BK9" s="247">
        <v>44927</v>
      </c>
      <c r="BL9" s="247">
        <v>45291</v>
      </c>
      <c r="BM9" s="259" t="s">
        <v>316</v>
      </c>
      <c r="BN9" s="248" t="s">
        <v>315</v>
      </c>
      <c r="BO9" s="20" t="s">
        <v>317</v>
      </c>
      <c r="BP9" s="248">
        <v>2</v>
      </c>
      <c r="BQ9" s="20" t="s">
        <v>318</v>
      </c>
      <c r="BR9" s="248" t="s">
        <v>466</v>
      </c>
      <c r="BS9" s="247">
        <v>45271</v>
      </c>
      <c r="BT9" s="258" t="s">
        <v>542</v>
      </c>
      <c r="BU9" s="248" t="s">
        <v>444</v>
      </c>
      <c r="BV9" s="248" t="s">
        <v>445</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thickBot="1" x14ac:dyDescent="0.3">
      <c r="A10"/>
      <c r="B10"/>
      <c r="C10" s="358" t="s">
        <v>311</v>
      </c>
      <c r="D10" s="366" t="s">
        <v>408</v>
      </c>
      <c r="E10" s="267" t="s">
        <v>312</v>
      </c>
      <c r="F10" s="34" t="s">
        <v>16</v>
      </c>
      <c r="G10" s="34" t="s">
        <v>135</v>
      </c>
      <c r="H10" s="34" t="s">
        <v>147</v>
      </c>
      <c r="I10" s="354" t="s">
        <v>92</v>
      </c>
      <c r="J10" s="368" t="s">
        <v>402</v>
      </c>
      <c r="K10" s="361" t="s">
        <v>403</v>
      </c>
      <c r="L10" s="363" t="s">
        <v>107</v>
      </c>
      <c r="M10" s="359" t="s">
        <v>404</v>
      </c>
      <c r="N10" s="290" t="s">
        <v>98</v>
      </c>
      <c r="O10" s="289">
        <v>3</v>
      </c>
      <c r="P10" s="291">
        <v>1</v>
      </c>
      <c r="Q10" s="291">
        <v>1</v>
      </c>
      <c r="R10" s="291">
        <v>1</v>
      </c>
      <c r="S10" s="291">
        <v>1</v>
      </c>
      <c r="T10" s="291">
        <v>1</v>
      </c>
      <c r="U10" s="291">
        <v>1</v>
      </c>
      <c r="V10" s="291">
        <v>1</v>
      </c>
      <c r="W10" s="291">
        <v>1</v>
      </c>
      <c r="X10" s="291">
        <v>1</v>
      </c>
      <c r="Y10" s="291">
        <v>1</v>
      </c>
      <c r="Z10" s="291">
        <v>1</v>
      </c>
      <c r="AA10" s="291">
        <v>1</v>
      </c>
      <c r="AB10" s="291">
        <v>1</v>
      </c>
      <c r="AC10" s="291">
        <v>1</v>
      </c>
      <c r="AD10" s="291">
        <v>1</v>
      </c>
      <c r="AE10" s="291">
        <v>0</v>
      </c>
      <c r="AF10" s="291">
        <v>1</v>
      </c>
      <c r="AG10" s="291">
        <v>1</v>
      </c>
      <c r="AH10" s="291">
        <v>0</v>
      </c>
      <c r="AI10" s="337">
        <f t="shared" ref="AI10" si="1">SUM(P10:AH10)</f>
        <v>17</v>
      </c>
      <c r="AJ10" s="339" t="str">
        <f>IF($AI10&lt;6,"3. Moderado",IF($AI10&lt;12,"4. Mayor",IF($AI10&gt;11,"5. Catastrófico")))</f>
        <v>5. Catastrófico</v>
      </c>
      <c r="AK10" s="341">
        <v>5</v>
      </c>
      <c r="AL10" s="288"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21" t="s">
        <v>342</v>
      </c>
      <c r="AN10" s="23" t="s">
        <v>5</v>
      </c>
      <c r="AO10" s="24">
        <v>15</v>
      </c>
      <c r="AP10" s="24">
        <v>15</v>
      </c>
      <c r="AQ10" s="24">
        <v>15</v>
      </c>
      <c r="AR10" s="24">
        <v>15</v>
      </c>
      <c r="AS10" s="24">
        <v>15</v>
      </c>
      <c r="AT10" s="24">
        <v>15</v>
      </c>
      <c r="AU10" s="24">
        <v>10</v>
      </c>
      <c r="AV10" s="25">
        <f t="shared" si="0"/>
        <v>100</v>
      </c>
      <c r="AW10" s="25" t="s">
        <v>220</v>
      </c>
      <c r="AX10" s="25" t="s">
        <v>220</v>
      </c>
      <c r="AY10" s="25">
        <v>100</v>
      </c>
      <c r="AZ10" s="282">
        <f>AVERAGE(AY10:AY11)</f>
        <v>75</v>
      </c>
      <c r="BA10" s="282" t="s">
        <v>220</v>
      </c>
      <c r="BB10" s="284" t="s">
        <v>112</v>
      </c>
      <c r="BC10" s="286" t="s">
        <v>112</v>
      </c>
      <c r="BD10" s="290" t="s">
        <v>86</v>
      </c>
      <c r="BE10" s="289">
        <v>2</v>
      </c>
      <c r="BF10" s="289" t="s">
        <v>99</v>
      </c>
      <c r="BG10" s="289">
        <v>3</v>
      </c>
      <c r="BH10" s="288"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61" t="s">
        <v>314</v>
      </c>
      <c r="BJ10" s="280" t="s">
        <v>115</v>
      </c>
      <c r="BK10" s="182">
        <v>44927</v>
      </c>
      <c r="BL10" s="89">
        <v>45291</v>
      </c>
      <c r="BM10" s="91" t="s">
        <v>319</v>
      </c>
      <c r="BN10" s="91" t="s">
        <v>320</v>
      </c>
      <c r="BO10" s="92" t="s">
        <v>321</v>
      </c>
      <c r="BP10" s="179">
        <v>1</v>
      </c>
      <c r="BQ10" s="92" t="s">
        <v>322</v>
      </c>
      <c r="BR10" s="90" t="s">
        <v>323</v>
      </c>
      <c r="BS10" s="230">
        <v>45265</v>
      </c>
      <c r="BT10" s="179" t="s">
        <v>400</v>
      </c>
      <c r="BU10" s="231" t="s">
        <v>401</v>
      </c>
      <c r="BV10" s="226" t="s">
        <v>513</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277"/>
      <c r="D11" s="367"/>
      <c r="E11" s="266" t="s">
        <v>313</v>
      </c>
      <c r="F11" s="154" t="s">
        <v>130</v>
      </c>
      <c r="G11" s="28" t="s">
        <v>133</v>
      </c>
      <c r="H11" s="28" t="s">
        <v>145</v>
      </c>
      <c r="I11" s="355"/>
      <c r="J11" s="369"/>
      <c r="K11" s="362"/>
      <c r="L11" s="364"/>
      <c r="M11" s="360"/>
      <c r="N11" s="365"/>
      <c r="O11" s="356"/>
      <c r="P11" s="292"/>
      <c r="Q11" s="292"/>
      <c r="R11" s="292"/>
      <c r="S11" s="292"/>
      <c r="T11" s="292"/>
      <c r="U11" s="292"/>
      <c r="V11" s="292"/>
      <c r="W11" s="292"/>
      <c r="X11" s="292"/>
      <c r="Y11" s="292"/>
      <c r="Z11" s="292"/>
      <c r="AA11" s="292"/>
      <c r="AB11" s="292"/>
      <c r="AC11" s="292"/>
      <c r="AD11" s="292"/>
      <c r="AE11" s="292"/>
      <c r="AF11" s="292"/>
      <c r="AG11" s="292"/>
      <c r="AH11" s="292"/>
      <c r="AI11" s="338"/>
      <c r="AJ11" s="340"/>
      <c r="AK11" s="342"/>
      <c r="AL11" s="346"/>
      <c r="AM11" s="216" t="s">
        <v>343</v>
      </c>
      <c r="AN11" s="23" t="s">
        <v>5</v>
      </c>
      <c r="AO11" s="24">
        <v>15</v>
      </c>
      <c r="AP11" s="24">
        <v>15</v>
      </c>
      <c r="AQ11" s="24">
        <v>15</v>
      </c>
      <c r="AR11" s="24">
        <v>15</v>
      </c>
      <c r="AS11" s="24">
        <v>15</v>
      </c>
      <c r="AT11" s="24">
        <v>15</v>
      </c>
      <c r="AU11" s="29">
        <v>10</v>
      </c>
      <c r="AV11" s="33">
        <f t="shared" si="0"/>
        <v>100</v>
      </c>
      <c r="AW11" s="33" t="s">
        <v>220</v>
      </c>
      <c r="AX11" s="33" t="s">
        <v>3</v>
      </c>
      <c r="AY11" s="93">
        <v>50</v>
      </c>
      <c r="AZ11" s="283"/>
      <c r="BA11" s="283"/>
      <c r="BB11" s="285"/>
      <c r="BC11" s="287"/>
      <c r="BD11" s="290"/>
      <c r="BE11" s="289"/>
      <c r="BF11" s="289"/>
      <c r="BG11" s="289"/>
      <c r="BH11" s="288"/>
      <c r="BI11" s="162"/>
      <c r="BJ11" s="281"/>
      <c r="BK11" s="218">
        <v>44927</v>
      </c>
      <c r="BL11" s="219">
        <v>45291</v>
      </c>
      <c r="BM11" s="91" t="s">
        <v>324</v>
      </c>
      <c r="BN11" s="91" t="s">
        <v>325</v>
      </c>
      <c r="BO11" s="92" t="s">
        <v>326</v>
      </c>
      <c r="BP11" s="179">
        <v>1</v>
      </c>
      <c r="BQ11" s="92" t="s">
        <v>326</v>
      </c>
      <c r="BR11" s="90" t="s">
        <v>327</v>
      </c>
      <c r="BS11" s="32">
        <v>45265</v>
      </c>
      <c r="BT11" s="179" t="s">
        <v>512</v>
      </c>
      <c r="BU11" s="179" t="s">
        <v>401</v>
      </c>
      <c r="BV11" s="179" t="s">
        <v>405</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69" t="s">
        <v>336</v>
      </c>
      <c r="D12" s="255" t="s">
        <v>457</v>
      </c>
      <c r="E12" s="206" t="s">
        <v>339</v>
      </c>
      <c r="F12" s="153" t="s">
        <v>129</v>
      </c>
      <c r="G12" s="153" t="s">
        <v>133</v>
      </c>
      <c r="H12" s="153" t="s">
        <v>143</v>
      </c>
      <c r="I12" s="163" t="s">
        <v>249</v>
      </c>
      <c r="J12" s="150" t="s">
        <v>337</v>
      </c>
      <c r="K12" s="153" t="s">
        <v>341</v>
      </c>
      <c r="L12" s="155" t="s">
        <v>107</v>
      </c>
      <c r="M12" s="151" t="s">
        <v>340</v>
      </c>
      <c r="N12" s="157" t="s">
        <v>98</v>
      </c>
      <c r="O12" s="159">
        <v>4</v>
      </c>
      <c r="P12" s="145">
        <v>1</v>
      </c>
      <c r="Q12" s="145">
        <v>1</v>
      </c>
      <c r="R12" s="145">
        <v>1</v>
      </c>
      <c r="S12" s="145">
        <v>1</v>
      </c>
      <c r="T12" s="145">
        <v>1</v>
      </c>
      <c r="U12" s="145">
        <v>1</v>
      </c>
      <c r="V12" s="145">
        <v>1</v>
      </c>
      <c r="W12" s="145">
        <v>1</v>
      </c>
      <c r="X12" s="145">
        <v>0</v>
      </c>
      <c r="Y12" s="145">
        <v>1</v>
      </c>
      <c r="Z12" s="145">
        <v>1</v>
      </c>
      <c r="AA12" s="145">
        <v>1</v>
      </c>
      <c r="AB12" s="145">
        <v>0</v>
      </c>
      <c r="AC12" s="145">
        <v>0</v>
      </c>
      <c r="AD12" s="145">
        <v>1</v>
      </c>
      <c r="AE12" s="145">
        <v>0</v>
      </c>
      <c r="AF12" s="145">
        <v>1</v>
      </c>
      <c r="AG12" s="145">
        <v>0</v>
      </c>
      <c r="AH12" s="145">
        <v>0</v>
      </c>
      <c r="AI12" s="145">
        <f>SUM(P12:AH12)</f>
        <v>13</v>
      </c>
      <c r="AJ12" s="147" t="s">
        <v>97</v>
      </c>
      <c r="AK12" s="148">
        <v>5</v>
      </c>
      <c r="AL12" s="170" t="str">
        <f t="shared" ref="AL12:AL24"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80" t="s">
        <v>344</v>
      </c>
      <c r="AN12" s="201" t="s">
        <v>5</v>
      </c>
      <c r="AO12" s="148">
        <v>15</v>
      </c>
      <c r="AP12" s="148">
        <v>15</v>
      </c>
      <c r="AQ12" s="148">
        <v>15</v>
      </c>
      <c r="AR12" s="148">
        <v>15</v>
      </c>
      <c r="AS12" s="148">
        <v>12</v>
      </c>
      <c r="AT12" s="148">
        <v>12</v>
      </c>
      <c r="AU12" s="148">
        <v>10</v>
      </c>
      <c r="AV12" s="165">
        <f t="shared" si="0"/>
        <v>94</v>
      </c>
      <c r="AW12" s="165" t="s">
        <v>3</v>
      </c>
      <c r="AX12" s="165" t="s">
        <v>220</v>
      </c>
      <c r="AY12" s="165">
        <v>50</v>
      </c>
      <c r="AZ12" s="165">
        <f>AVERAGE(AY12)</f>
        <v>50</v>
      </c>
      <c r="BA12" s="165" t="s">
        <v>3</v>
      </c>
      <c r="BB12" s="172" t="s">
        <v>112</v>
      </c>
      <c r="BC12" s="174" t="s">
        <v>112</v>
      </c>
      <c r="BD12" s="157" t="s">
        <v>84</v>
      </c>
      <c r="BE12" s="159">
        <v>3</v>
      </c>
      <c r="BF12" s="159" t="s">
        <v>85</v>
      </c>
      <c r="BG12" s="159">
        <v>4</v>
      </c>
      <c r="BH12" s="167" t="str">
        <f t="shared" ref="BH12:BH24"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61" t="s">
        <v>492</v>
      </c>
      <c r="BJ12" s="178" t="s">
        <v>115</v>
      </c>
      <c r="BK12" s="218">
        <v>44927</v>
      </c>
      <c r="BL12" s="219">
        <v>45291</v>
      </c>
      <c r="BM12" s="217" t="s">
        <v>459</v>
      </c>
      <c r="BN12" s="202" t="s">
        <v>353</v>
      </c>
      <c r="BO12" s="203" t="s">
        <v>357</v>
      </c>
      <c r="BP12" s="204">
        <v>1</v>
      </c>
      <c r="BQ12" s="203" t="s">
        <v>356</v>
      </c>
      <c r="BR12" s="205" t="s">
        <v>514</v>
      </c>
      <c r="BS12" s="262">
        <v>45271</v>
      </c>
      <c r="BT12" s="202" t="s">
        <v>540</v>
      </c>
      <c r="BU12" s="202" t="s">
        <v>460</v>
      </c>
      <c r="BV12" s="202" t="s">
        <v>541</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66.5" customHeight="1" thickBot="1" x14ac:dyDescent="0.3">
      <c r="A13"/>
      <c r="B13"/>
      <c r="C13" s="271" t="s">
        <v>383</v>
      </c>
      <c r="D13" s="256" t="s">
        <v>422</v>
      </c>
      <c r="E13" s="211" t="s">
        <v>424</v>
      </c>
      <c r="F13" s="183" t="s">
        <v>16</v>
      </c>
      <c r="G13" s="183" t="s">
        <v>135</v>
      </c>
      <c r="H13" s="183" t="s">
        <v>147</v>
      </c>
      <c r="I13" s="184" t="s">
        <v>335</v>
      </c>
      <c r="J13" s="212" t="s">
        <v>423</v>
      </c>
      <c r="K13" s="183" t="s">
        <v>345</v>
      </c>
      <c r="L13" s="183" t="s">
        <v>107</v>
      </c>
      <c r="M13" s="185" t="s">
        <v>425</v>
      </c>
      <c r="N13" s="186" t="s">
        <v>84</v>
      </c>
      <c r="O13" s="187">
        <v>3</v>
      </c>
      <c r="P13" s="188">
        <v>1</v>
      </c>
      <c r="Q13" s="188">
        <v>1</v>
      </c>
      <c r="R13" s="188">
        <v>1</v>
      </c>
      <c r="S13" s="188">
        <v>1</v>
      </c>
      <c r="T13" s="188">
        <v>1</v>
      </c>
      <c r="U13" s="188">
        <v>1</v>
      </c>
      <c r="V13" s="188">
        <v>1</v>
      </c>
      <c r="W13" s="188">
        <v>1</v>
      </c>
      <c r="X13" s="188">
        <v>1</v>
      </c>
      <c r="Y13" s="188">
        <v>1</v>
      </c>
      <c r="Z13" s="188">
        <v>1</v>
      </c>
      <c r="AA13" s="188">
        <v>1</v>
      </c>
      <c r="AB13" s="188">
        <v>0</v>
      </c>
      <c r="AC13" s="188">
        <v>0</v>
      </c>
      <c r="AD13" s="188">
        <v>1</v>
      </c>
      <c r="AE13" s="188">
        <v>0</v>
      </c>
      <c r="AF13" s="188">
        <v>1</v>
      </c>
      <c r="AG13" s="188">
        <v>0</v>
      </c>
      <c r="AH13" s="188">
        <v>0</v>
      </c>
      <c r="AI13" s="146">
        <f>SUM(P13:AH13)</f>
        <v>14</v>
      </c>
      <c r="AJ13" s="189" t="s">
        <v>97</v>
      </c>
      <c r="AK13" s="176">
        <v>5</v>
      </c>
      <c r="AL13" s="171" t="str">
        <f t="shared" si="2"/>
        <v>Extremo</v>
      </c>
      <c r="AM13" s="213" t="s">
        <v>526</v>
      </c>
      <c r="AN13" s="190" t="s">
        <v>5</v>
      </c>
      <c r="AO13" s="176">
        <v>15</v>
      </c>
      <c r="AP13" s="176">
        <v>15</v>
      </c>
      <c r="AQ13" s="176">
        <v>15</v>
      </c>
      <c r="AR13" s="176">
        <v>15</v>
      </c>
      <c r="AS13" s="176">
        <v>15</v>
      </c>
      <c r="AT13" s="176">
        <v>15</v>
      </c>
      <c r="AU13" s="176">
        <v>10</v>
      </c>
      <c r="AV13" s="166">
        <f t="shared" si="0"/>
        <v>100</v>
      </c>
      <c r="AW13" s="177" t="s">
        <v>220</v>
      </c>
      <c r="AX13" s="177" t="s">
        <v>220</v>
      </c>
      <c r="AY13" s="177">
        <v>100</v>
      </c>
      <c r="AZ13" s="166">
        <f>AVERAGE(AY13)</f>
        <v>100</v>
      </c>
      <c r="BA13" s="177" t="s">
        <v>220</v>
      </c>
      <c r="BB13" s="191" t="s">
        <v>112</v>
      </c>
      <c r="BC13" s="192" t="s">
        <v>112</v>
      </c>
      <c r="BD13" s="186" t="s">
        <v>150</v>
      </c>
      <c r="BE13" s="187">
        <v>1</v>
      </c>
      <c r="BF13" s="187" t="s">
        <v>99</v>
      </c>
      <c r="BG13" s="187">
        <v>3</v>
      </c>
      <c r="BH13" s="168" t="str">
        <f t="shared" si="3"/>
        <v>Moderado</v>
      </c>
      <c r="BI13" s="194" t="s">
        <v>426</v>
      </c>
      <c r="BJ13" s="193" t="s">
        <v>115</v>
      </c>
      <c r="BK13" s="209">
        <v>44927</v>
      </c>
      <c r="BL13" s="210">
        <v>45291</v>
      </c>
      <c r="BM13" s="195" t="s">
        <v>427</v>
      </c>
      <c r="BN13" s="195" t="s">
        <v>354</v>
      </c>
      <c r="BO13" s="214" t="s">
        <v>428</v>
      </c>
      <c r="BP13" s="215">
        <v>4</v>
      </c>
      <c r="BQ13" s="214" t="s">
        <v>429</v>
      </c>
      <c r="BR13" s="215" t="s">
        <v>430</v>
      </c>
      <c r="BS13" s="32">
        <v>45265</v>
      </c>
      <c r="BT13" s="179" t="s">
        <v>442</v>
      </c>
      <c r="BU13" s="215" t="s">
        <v>354</v>
      </c>
      <c r="BV13" s="215" t="s">
        <v>443</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108" customHeight="1" thickBot="1" x14ac:dyDescent="0.3">
      <c r="A14"/>
      <c r="B14"/>
      <c r="C14" s="270" t="s">
        <v>329</v>
      </c>
      <c r="D14" s="229" t="s">
        <v>462</v>
      </c>
      <c r="E14" s="181" t="s">
        <v>338</v>
      </c>
      <c r="F14" s="154" t="s">
        <v>130</v>
      </c>
      <c r="G14" s="154" t="s">
        <v>131</v>
      </c>
      <c r="H14" s="154" t="s">
        <v>145</v>
      </c>
      <c r="I14" s="164" t="s">
        <v>346</v>
      </c>
      <c r="J14" s="207" t="s">
        <v>328</v>
      </c>
      <c r="K14" s="154" t="s">
        <v>330</v>
      </c>
      <c r="L14" s="156" t="s">
        <v>107</v>
      </c>
      <c r="M14" s="152" t="s">
        <v>331</v>
      </c>
      <c r="N14" s="158" t="s">
        <v>84</v>
      </c>
      <c r="O14" s="160">
        <v>3</v>
      </c>
      <c r="P14" s="146">
        <v>1</v>
      </c>
      <c r="Q14" s="146">
        <v>1</v>
      </c>
      <c r="R14" s="146">
        <v>1</v>
      </c>
      <c r="S14" s="146">
        <v>1</v>
      </c>
      <c r="T14" s="146">
        <v>1</v>
      </c>
      <c r="U14" s="146">
        <v>0</v>
      </c>
      <c r="V14" s="146">
        <v>1</v>
      </c>
      <c r="W14" s="146">
        <v>0</v>
      </c>
      <c r="X14" s="146">
        <v>0</v>
      </c>
      <c r="Y14" s="146">
        <v>1</v>
      </c>
      <c r="Z14" s="146">
        <v>1</v>
      </c>
      <c r="AA14" s="146">
        <v>1</v>
      </c>
      <c r="AB14" s="146">
        <v>1</v>
      </c>
      <c r="AC14" s="146">
        <v>0</v>
      </c>
      <c r="AD14" s="146">
        <v>1</v>
      </c>
      <c r="AE14" s="146">
        <v>0</v>
      </c>
      <c r="AF14" s="146">
        <v>1</v>
      </c>
      <c r="AG14" s="146">
        <v>0</v>
      </c>
      <c r="AH14" s="146">
        <v>0</v>
      </c>
      <c r="AI14" s="146">
        <f t="shared" ref="AI14" si="4">SUM(P14:AH14)</f>
        <v>12</v>
      </c>
      <c r="AJ14" s="169" t="str">
        <f t="shared" ref="AJ14:AJ24" si="5">IF($AI14&lt;6,"3. Moderado",IF($AI14&lt;12,"4. Mayor",IF($AI14&gt;11,"5. Catastrófico")))</f>
        <v>5. Catastrófico</v>
      </c>
      <c r="AK14" s="149">
        <v>5</v>
      </c>
      <c r="AL14" s="171" t="str">
        <f t="shared" si="2"/>
        <v>Extremo</v>
      </c>
      <c r="AM14" s="208" t="s">
        <v>332</v>
      </c>
      <c r="AN14" s="198" t="s">
        <v>5</v>
      </c>
      <c r="AO14" s="149">
        <v>15</v>
      </c>
      <c r="AP14" s="149">
        <v>12</v>
      </c>
      <c r="AQ14" s="149">
        <v>12</v>
      </c>
      <c r="AR14" s="149">
        <v>10</v>
      </c>
      <c r="AS14" s="149">
        <v>12</v>
      </c>
      <c r="AT14" s="149">
        <v>15</v>
      </c>
      <c r="AU14" s="149">
        <v>10</v>
      </c>
      <c r="AV14" s="166">
        <f t="shared" si="0"/>
        <v>86</v>
      </c>
      <c r="AW14" s="166" t="s">
        <v>3</v>
      </c>
      <c r="AX14" s="166" t="s">
        <v>3</v>
      </c>
      <c r="AY14" s="166">
        <v>50</v>
      </c>
      <c r="AZ14" s="166">
        <f>AVERAGE(AY14:AY14)</f>
        <v>50</v>
      </c>
      <c r="BA14" s="166" t="s">
        <v>3</v>
      </c>
      <c r="BB14" s="173" t="s">
        <v>112</v>
      </c>
      <c r="BC14" s="175" t="s">
        <v>112</v>
      </c>
      <c r="BD14" s="158" t="s">
        <v>86</v>
      </c>
      <c r="BE14" s="160">
        <v>2</v>
      </c>
      <c r="BF14" s="160" t="s">
        <v>85</v>
      </c>
      <c r="BG14" s="160">
        <v>4</v>
      </c>
      <c r="BH14" s="168" t="str">
        <f t="shared" si="3"/>
        <v>Alto</v>
      </c>
      <c r="BI14" s="162" t="s">
        <v>333</v>
      </c>
      <c r="BJ14" s="162" t="s">
        <v>115</v>
      </c>
      <c r="BK14" s="209">
        <v>44927</v>
      </c>
      <c r="BL14" s="210">
        <v>45291</v>
      </c>
      <c r="BM14" s="199" t="s">
        <v>490</v>
      </c>
      <c r="BN14" s="199" t="s">
        <v>334</v>
      </c>
      <c r="BO14" s="196" t="s">
        <v>358</v>
      </c>
      <c r="BP14" s="196">
        <v>1</v>
      </c>
      <c r="BQ14" s="196" t="s">
        <v>326</v>
      </c>
      <c r="BR14" s="197" t="s">
        <v>522</v>
      </c>
      <c r="BS14" s="224">
        <v>45265</v>
      </c>
      <c r="BT14" s="199" t="s">
        <v>499</v>
      </c>
      <c r="BU14" s="200" t="s">
        <v>491</v>
      </c>
      <c r="BV14" s="197" t="s">
        <v>405</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70" t="s">
        <v>347</v>
      </c>
      <c r="D15" s="229" t="s">
        <v>461</v>
      </c>
      <c r="E15" s="181" t="s">
        <v>350</v>
      </c>
      <c r="F15" s="154" t="s">
        <v>128</v>
      </c>
      <c r="G15" s="154" t="s">
        <v>133</v>
      </c>
      <c r="H15" s="154" t="s">
        <v>144</v>
      </c>
      <c r="I15" s="164" t="s">
        <v>348</v>
      </c>
      <c r="J15" s="207" t="s">
        <v>349</v>
      </c>
      <c r="K15" s="154" t="s">
        <v>362</v>
      </c>
      <c r="L15" s="156" t="s">
        <v>107</v>
      </c>
      <c r="M15" s="152" t="s">
        <v>351</v>
      </c>
      <c r="N15" s="158" t="s">
        <v>98</v>
      </c>
      <c r="O15" s="160">
        <v>4</v>
      </c>
      <c r="P15" s="146">
        <v>1</v>
      </c>
      <c r="Q15" s="146">
        <v>1</v>
      </c>
      <c r="R15" s="146">
        <v>1</v>
      </c>
      <c r="S15" s="146">
        <v>1</v>
      </c>
      <c r="T15" s="146">
        <v>1</v>
      </c>
      <c r="U15" s="146">
        <v>1</v>
      </c>
      <c r="V15" s="146">
        <v>1</v>
      </c>
      <c r="W15" s="146">
        <v>1</v>
      </c>
      <c r="X15" s="146">
        <v>0</v>
      </c>
      <c r="Y15" s="146">
        <v>1</v>
      </c>
      <c r="Z15" s="146">
        <v>1</v>
      </c>
      <c r="AA15" s="146">
        <v>1</v>
      </c>
      <c r="AB15" s="146">
        <v>1</v>
      </c>
      <c r="AC15" s="146">
        <v>1</v>
      </c>
      <c r="AD15" s="146">
        <v>1</v>
      </c>
      <c r="AE15" s="146">
        <v>0</v>
      </c>
      <c r="AF15" s="146">
        <v>1</v>
      </c>
      <c r="AG15" s="146">
        <v>0</v>
      </c>
      <c r="AH15" s="146">
        <v>0</v>
      </c>
      <c r="AI15" s="146">
        <f>SUM(P15:AH15)</f>
        <v>15</v>
      </c>
      <c r="AJ15" s="169" t="str">
        <f t="shared" si="5"/>
        <v>5. Catastrófico</v>
      </c>
      <c r="AK15" s="149">
        <v>5</v>
      </c>
      <c r="AL15" s="171" t="str">
        <f t="shared" si="2"/>
        <v>Extremo</v>
      </c>
      <c r="AM15" s="208" t="s">
        <v>543</v>
      </c>
      <c r="AN15" s="198" t="s">
        <v>5</v>
      </c>
      <c r="AO15" s="149">
        <v>15</v>
      </c>
      <c r="AP15" s="149">
        <v>12</v>
      </c>
      <c r="AQ15" s="149">
        <v>15</v>
      </c>
      <c r="AR15" s="149">
        <v>15</v>
      </c>
      <c r="AS15" s="149">
        <v>15</v>
      </c>
      <c r="AT15" s="149">
        <v>15</v>
      </c>
      <c r="AU15" s="149">
        <v>10</v>
      </c>
      <c r="AV15" s="166">
        <f t="shared" si="0"/>
        <v>97</v>
      </c>
      <c r="AW15" s="166" t="s">
        <v>220</v>
      </c>
      <c r="AX15" s="166" t="s">
        <v>220</v>
      </c>
      <c r="AY15" s="166">
        <v>100</v>
      </c>
      <c r="AZ15" s="166">
        <f>AVERAGE(AY15:AY15)</f>
        <v>100</v>
      </c>
      <c r="BA15" s="166" t="s">
        <v>220</v>
      </c>
      <c r="BB15" s="173" t="s">
        <v>112</v>
      </c>
      <c r="BC15" s="175" t="s">
        <v>112</v>
      </c>
      <c r="BD15" s="158" t="s">
        <v>86</v>
      </c>
      <c r="BE15" s="160">
        <v>2</v>
      </c>
      <c r="BF15" s="160" t="s">
        <v>99</v>
      </c>
      <c r="BG15" s="160">
        <v>3</v>
      </c>
      <c r="BH15" s="168" t="str">
        <f t="shared" si="3"/>
        <v>Moderado</v>
      </c>
      <c r="BI15" s="162" t="s">
        <v>352</v>
      </c>
      <c r="BJ15" s="162" t="s">
        <v>115</v>
      </c>
      <c r="BK15" s="209">
        <v>44927</v>
      </c>
      <c r="BL15" s="210">
        <v>45291</v>
      </c>
      <c r="BM15" s="199" t="s">
        <v>488</v>
      </c>
      <c r="BN15" s="199" t="s">
        <v>489</v>
      </c>
      <c r="BO15" s="196" t="s">
        <v>355</v>
      </c>
      <c r="BP15" s="196">
        <v>6</v>
      </c>
      <c r="BQ15" s="196" t="s">
        <v>355</v>
      </c>
      <c r="BR15" s="261" t="s">
        <v>487</v>
      </c>
      <c r="BS15" s="32">
        <v>45273</v>
      </c>
      <c r="BT15" s="179" t="s">
        <v>484</v>
      </c>
      <c r="BU15" s="215" t="s">
        <v>485</v>
      </c>
      <c r="BV15" s="215" t="s">
        <v>486</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70" t="s">
        <v>366</v>
      </c>
      <c r="D16" s="229" t="s">
        <v>465</v>
      </c>
      <c r="E16" s="264" t="s">
        <v>367</v>
      </c>
      <c r="F16" s="154" t="s">
        <v>130</v>
      </c>
      <c r="G16" s="154" t="s">
        <v>133</v>
      </c>
      <c r="H16" s="154" t="s">
        <v>145</v>
      </c>
      <c r="I16" s="164" t="s">
        <v>361</v>
      </c>
      <c r="J16" s="263" t="s">
        <v>365</v>
      </c>
      <c r="K16" s="154" t="s">
        <v>368</v>
      </c>
      <c r="L16" s="154" t="s">
        <v>107</v>
      </c>
      <c r="M16" s="154" t="s">
        <v>434</v>
      </c>
      <c r="N16" s="158" t="s">
        <v>98</v>
      </c>
      <c r="O16" s="160">
        <v>4</v>
      </c>
      <c r="P16" s="146">
        <v>1</v>
      </c>
      <c r="Q16" s="146">
        <v>1</v>
      </c>
      <c r="R16" s="146">
        <v>1</v>
      </c>
      <c r="S16" s="146">
        <v>1</v>
      </c>
      <c r="T16" s="146">
        <v>1</v>
      </c>
      <c r="U16" s="146">
        <v>1</v>
      </c>
      <c r="V16" s="146">
        <v>1</v>
      </c>
      <c r="W16" s="146">
        <v>1</v>
      </c>
      <c r="X16" s="146">
        <v>1</v>
      </c>
      <c r="Y16" s="146">
        <v>1</v>
      </c>
      <c r="Z16" s="146">
        <v>1</v>
      </c>
      <c r="AA16" s="146">
        <v>1</v>
      </c>
      <c r="AB16" s="146">
        <v>1</v>
      </c>
      <c r="AC16" s="146">
        <v>1</v>
      </c>
      <c r="AD16" s="146">
        <v>1</v>
      </c>
      <c r="AE16" s="146">
        <v>0</v>
      </c>
      <c r="AF16" s="146">
        <v>1</v>
      </c>
      <c r="AG16" s="146">
        <v>0</v>
      </c>
      <c r="AH16" s="146">
        <v>0</v>
      </c>
      <c r="AI16" s="146">
        <f>SUM(P16:AH16)</f>
        <v>16</v>
      </c>
      <c r="AJ16" s="169" t="s">
        <v>97</v>
      </c>
      <c r="AK16" s="149">
        <v>5</v>
      </c>
      <c r="AL16" s="171" t="str">
        <f t="shared" si="2"/>
        <v>Extremo</v>
      </c>
      <c r="AM16" s="208" t="s">
        <v>493</v>
      </c>
      <c r="AN16" s="198" t="s">
        <v>5</v>
      </c>
      <c r="AO16" s="149">
        <v>15</v>
      </c>
      <c r="AP16" s="149">
        <v>15</v>
      </c>
      <c r="AQ16" s="149">
        <v>15</v>
      </c>
      <c r="AR16" s="149">
        <v>15</v>
      </c>
      <c r="AS16" s="149">
        <v>15</v>
      </c>
      <c r="AT16" s="149">
        <v>15</v>
      </c>
      <c r="AU16" s="149">
        <v>10</v>
      </c>
      <c r="AV16" s="166">
        <f t="shared" si="0"/>
        <v>100</v>
      </c>
      <c r="AW16" s="166" t="s">
        <v>220</v>
      </c>
      <c r="AX16" s="166" t="s">
        <v>220</v>
      </c>
      <c r="AY16" s="166">
        <v>100</v>
      </c>
      <c r="AZ16" s="166">
        <v>100</v>
      </c>
      <c r="BA16" s="166" t="s">
        <v>220</v>
      </c>
      <c r="BB16" s="173" t="s">
        <v>112</v>
      </c>
      <c r="BC16" s="175" t="s">
        <v>112</v>
      </c>
      <c r="BD16" s="158" t="s">
        <v>86</v>
      </c>
      <c r="BE16" s="160">
        <v>2</v>
      </c>
      <c r="BF16" s="160" t="s">
        <v>99</v>
      </c>
      <c r="BG16" s="160">
        <v>3</v>
      </c>
      <c r="BH16" s="168" t="str">
        <f t="shared" si="3"/>
        <v>Moderado</v>
      </c>
      <c r="BI16" s="162" t="s">
        <v>494</v>
      </c>
      <c r="BJ16" s="162" t="s">
        <v>115</v>
      </c>
      <c r="BK16" s="209">
        <v>44927</v>
      </c>
      <c r="BL16" s="210">
        <v>45291</v>
      </c>
      <c r="BM16" s="199" t="s">
        <v>370</v>
      </c>
      <c r="BN16" s="199" t="s">
        <v>375</v>
      </c>
      <c r="BO16" s="196" t="s">
        <v>371</v>
      </c>
      <c r="BP16" s="196" t="s">
        <v>372</v>
      </c>
      <c r="BQ16" s="196" t="s">
        <v>373</v>
      </c>
      <c r="BR16" s="197" t="s">
        <v>374</v>
      </c>
      <c r="BS16" s="224">
        <v>45273</v>
      </c>
      <c r="BT16" s="199" t="s">
        <v>496</v>
      </c>
      <c r="BU16" s="200" t="s">
        <v>495</v>
      </c>
      <c r="BV16" s="197" t="s">
        <v>497</v>
      </c>
    </row>
    <row r="17" spans="3:74" ht="177" customHeight="1" thickBot="1" x14ac:dyDescent="0.3">
      <c r="C17" s="270" t="s">
        <v>382</v>
      </c>
      <c r="D17" s="260" t="s">
        <v>463</v>
      </c>
      <c r="E17" s="154" t="s">
        <v>470</v>
      </c>
      <c r="F17" s="154" t="s">
        <v>130</v>
      </c>
      <c r="G17" s="154" t="s">
        <v>133</v>
      </c>
      <c r="H17" s="154" t="s">
        <v>143</v>
      </c>
      <c r="I17" s="164" t="s">
        <v>364</v>
      </c>
      <c r="J17" s="207" t="s">
        <v>469</v>
      </c>
      <c r="K17" s="154" t="s">
        <v>471</v>
      </c>
      <c r="L17" s="156" t="s">
        <v>107</v>
      </c>
      <c r="M17" s="152" t="s">
        <v>472</v>
      </c>
      <c r="N17" s="158" t="s">
        <v>98</v>
      </c>
      <c r="O17" s="160">
        <v>4</v>
      </c>
      <c r="P17" s="146">
        <v>1</v>
      </c>
      <c r="Q17" s="146">
        <v>1</v>
      </c>
      <c r="R17" s="146">
        <v>1</v>
      </c>
      <c r="S17" s="146">
        <v>1</v>
      </c>
      <c r="T17" s="146">
        <v>1</v>
      </c>
      <c r="U17" s="146">
        <v>1</v>
      </c>
      <c r="V17" s="146">
        <v>1</v>
      </c>
      <c r="W17" s="146">
        <v>1</v>
      </c>
      <c r="X17" s="146">
        <v>1</v>
      </c>
      <c r="Y17" s="146">
        <v>1</v>
      </c>
      <c r="Z17" s="146">
        <v>1</v>
      </c>
      <c r="AA17" s="146">
        <v>1</v>
      </c>
      <c r="AB17" s="146">
        <v>1</v>
      </c>
      <c r="AC17" s="146">
        <v>1</v>
      </c>
      <c r="AD17" s="146">
        <v>1</v>
      </c>
      <c r="AE17" s="146">
        <v>0</v>
      </c>
      <c r="AF17" s="146">
        <v>1</v>
      </c>
      <c r="AG17" s="146">
        <v>0</v>
      </c>
      <c r="AH17" s="146">
        <v>0</v>
      </c>
      <c r="AI17" s="146">
        <f t="shared" ref="AI17:AI20" si="6">SUM(P17:AH17)</f>
        <v>16</v>
      </c>
      <c r="AJ17" s="169" t="s">
        <v>97</v>
      </c>
      <c r="AK17" s="149">
        <v>5</v>
      </c>
      <c r="AL17" s="171" t="str">
        <f t="shared" si="2"/>
        <v>Extremo</v>
      </c>
      <c r="AM17" s="208" t="s">
        <v>544</v>
      </c>
      <c r="AN17" s="198" t="s">
        <v>5</v>
      </c>
      <c r="AO17" s="149">
        <v>15</v>
      </c>
      <c r="AP17" s="149">
        <v>15</v>
      </c>
      <c r="AQ17" s="149">
        <v>15</v>
      </c>
      <c r="AR17" s="149">
        <v>15</v>
      </c>
      <c r="AS17" s="149">
        <v>15</v>
      </c>
      <c r="AT17" s="149">
        <v>15</v>
      </c>
      <c r="AU17" s="149">
        <v>10</v>
      </c>
      <c r="AV17" s="166">
        <f t="shared" si="0"/>
        <v>100</v>
      </c>
      <c r="AW17" s="166" t="s">
        <v>220</v>
      </c>
      <c r="AX17" s="166" t="s">
        <v>220</v>
      </c>
      <c r="AY17" s="166">
        <v>100</v>
      </c>
      <c r="AZ17" s="166">
        <v>100</v>
      </c>
      <c r="BA17" s="166" t="s">
        <v>220</v>
      </c>
      <c r="BB17" s="173" t="s">
        <v>112</v>
      </c>
      <c r="BC17" s="175" t="s">
        <v>112</v>
      </c>
      <c r="BD17" s="158" t="s">
        <v>86</v>
      </c>
      <c r="BE17" s="160">
        <v>2</v>
      </c>
      <c r="BF17" s="160" t="s">
        <v>99</v>
      </c>
      <c r="BG17" s="160">
        <v>3</v>
      </c>
      <c r="BH17" s="168" t="str">
        <f t="shared" si="3"/>
        <v>Moderado</v>
      </c>
      <c r="BI17" s="162" t="s">
        <v>473</v>
      </c>
      <c r="BJ17" s="162" t="s">
        <v>37</v>
      </c>
      <c r="BK17" s="209">
        <v>44927</v>
      </c>
      <c r="BL17" s="210">
        <v>45291</v>
      </c>
      <c r="BM17" s="199" t="s">
        <v>520</v>
      </c>
      <c r="BN17" s="199" t="s">
        <v>474</v>
      </c>
      <c r="BO17" s="196" t="s">
        <v>519</v>
      </c>
      <c r="BP17" s="196">
        <v>2</v>
      </c>
      <c r="BQ17" s="196" t="s">
        <v>519</v>
      </c>
      <c r="BR17" s="196" t="s">
        <v>518</v>
      </c>
      <c r="BS17" s="224">
        <v>45273</v>
      </c>
      <c r="BT17" s="199" t="s">
        <v>545</v>
      </c>
      <c r="BU17" s="199" t="s">
        <v>474</v>
      </c>
      <c r="BV17" s="197" t="s">
        <v>519</v>
      </c>
    </row>
    <row r="18" spans="3:74" ht="96.75" customHeight="1" thickBot="1" x14ac:dyDescent="0.3">
      <c r="C18" s="272" t="s">
        <v>381</v>
      </c>
      <c r="D18" s="257" t="s">
        <v>441</v>
      </c>
      <c r="E18" s="154" t="s">
        <v>432</v>
      </c>
      <c r="F18" s="154" t="s">
        <v>16</v>
      </c>
      <c r="G18" s="154" t="s">
        <v>134</v>
      </c>
      <c r="H18" s="154" t="s">
        <v>146</v>
      </c>
      <c r="I18" s="164" t="s">
        <v>411</v>
      </c>
      <c r="J18" s="207" t="s">
        <v>431</v>
      </c>
      <c r="K18" s="154" t="s">
        <v>467</v>
      </c>
      <c r="L18" s="154" t="s">
        <v>107</v>
      </c>
      <c r="M18" s="152" t="s">
        <v>433</v>
      </c>
      <c r="N18" s="158" t="s">
        <v>98</v>
      </c>
      <c r="O18" s="160">
        <v>4</v>
      </c>
      <c r="P18" s="146">
        <v>1</v>
      </c>
      <c r="Q18" s="146">
        <v>1</v>
      </c>
      <c r="R18" s="146">
        <v>1</v>
      </c>
      <c r="S18" s="146">
        <v>1</v>
      </c>
      <c r="T18" s="146">
        <v>1</v>
      </c>
      <c r="U18" s="146">
        <v>1</v>
      </c>
      <c r="V18" s="146">
        <v>1</v>
      </c>
      <c r="W18" s="146">
        <v>1</v>
      </c>
      <c r="X18" s="146">
        <v>1</v>
      </c>
      <c r="Y18" s="146">
        <v>1</v>
      </c>
      <c r="Z18" s="146">
        <v>1</v>
      </c>
      <c r="AA18" s="146">
        <v>1</v>
      </c>
      <c r="AB18" s="146">
        <v>1</v>
      </c>
      <c r="AC18" s="146">
        <v>1</v>
      </c>
      <c r="AD18" s="146">
        <v>1</v>
      </c>
      <c r="AE18" s="146">
        <v>0</v>
      </c>
      <c r="AF18" s="146">
        <v>1</v>
      </c>
      <c r="AG18" s="146">
        <v>0</v>
      </c>
      <c r="AH18" s="146">
        <v>0</v>
      </c>
      <c r="AI18" s="146">
        <f t="shared" si="6"/>
        <v>16</v>
      </c>
      <c r="AJ18" s="169" t="s">
        <v>97</v>
      </c>
      <c r="AK18" s="149">
        <v>5</v>
      </c>
      <c r="AL18" s="171" t="str">
        <f t="shared" si="2"/>
        <v>Extremo</v>
      </c>
      <c r="AM18" s="208" t="s">
        <v>435</v>
      </c>
      <c r="AN18" s="198" t="s">
        <v>5</v>
      </c>
      <c r="AO18" s="149">
        <v>15</v>
      </c>
      <c r="AP18" s="149">
        <v>15</v>
      </c>
      <c r="AQ18" s="149">
        <v>15</v>
      </c>
      <c r="AR18" s="149">
        <v>15</v>
      </c>
      <c r="AS18" s="149">
        <v>15</v>
      </c>
      <c r="AT18" s="149">
        <v>15</v>
      </c>
      <c r="AU18" s="149">
        <v>10</v>
      </c>
      <c r="AV18" s="166">
        <f t="shared" si="0"/>
        <v>100</v>
      </c>
      <c r="AW18" s="166" t="s">
        <v>220</v>
      </c>
      <c r="AX18" s="166" t="s">
        <v>220</v>
      </c>
      <c r="AY18" s="166">
        <v>100</v>
      </c>
      <c r="AZ18" s="166">
        <v>100</v>
      </c>
      <c r="BA18" s="166" t="s">
        <v>220</v>
      </c>
      <c r="BB18" s="173" t="s">
        <v>112</v>
      </c>
      <c r="BC18" s="175" t="s">
        <v>112</v>
      </c>
      <c r="BD18" s="158" t="s">
        <v>86</v>
      </c>
      <c r="BE18" s="160">
        <v>2</v>
      </c>
      <c r="BF18" s="160" t="s">
        <v>99</v>
      </c>
      <c r="BG18" s="160">
        <v>3</v>
      </c>
      <c r="BH18" s="168" t="str">
        <f t="shared" si="3"/>
        <v>Moderado</v>
      </c>
      <c r="BI18" s="162" t="s">
        <v>436</v>
      </c>
      <c r="BJ18" s="162" t="s">
        <v>115</v>
      </c>
      <c r="BK18" s="209">
        <v>44927</v>
      </c>
      <c r="BL18" s="210">
        <v>45291</v>
      </c>
      <c r="BM18" s="199" t="s">
        <v>452</v>
      </c>
      <c r="BN18" s="199" t="s">
        <v>437</v>
      </c>
      <c r="BO18" s="196" t="s">
        <v>438</v>
      </c>
      <c r="BP18" s="196" t="s">
        <v>468</v>
      </c>
      <c r="BQ18" s="196" t="s">
        <v>438</v>
      </c>
      <c r="BR18" s="197" t="s">
        <v>439</v>
      </c>
      <c r="BS18" s="32">
        <v>45272</v>
      </c>
      <c r="BT18" s="179" t="s">
        <v>521</v>
      </c>
      <c r="BU18" s="199" t="s">
        <v>437</v>
      </c>
      <c r="BV18" s="226" t="s">
        <v>440</v>
      </c>
    </row>
    <row r="19" spans="3:74" ht="207.75" customHeight="1" thickBot="1" x14ac:dyDescent="0.3">
      <c r="C19" s="272" t="s">
        <v>380</v>
      </c>
      <c r="D19" s="264" t="s">
        <v>464</v>
      </c>
      <c r="E19" s="154" t="s">
        <v>458</v>
      </c>
      <c r="F19" s="154" t="s">
        <v>16</v>
      </c>
      <c r="G19" s="154" t="s">
        <v>133</v>
      </c>
      <c r="H19" s="154" t="s">
        <v>142</v>
      </c>
      <c r="I19" s="164" t="s">
        <v>416</v>
      </c>
      <c r="J19" s="263" t="s">
        <v>448</v>
      </c>
      <c r="K19" s="154" t="s">
        <v>449</v>
      </c>
      <c r="L19" s="156" t="s">
        <v>107</v>
      </c>
      <c r="M19" s="274" t="s">
        <v>450</v>
      </c>
      <c r="N19" s="158" t="s">
        <v>84</v>
      </c>
      <c r="O19" s="160">
        <v>3</v>
      </c>
      <c r="P19" s="146">
        <v>1</v>
      </c>
      <c r="Q19" s="146">
        <v>1</v>
      </c>
      <c r="R19" s="146">
        <v>1</v>
      </c>
      <c r="S19" s="146">
        <v>1</v>
      </c>
      <c r="T19" s="146">
        <v>1</v>
      </c>
      <c r="U19" s="146">
        <v>1</v>
      </c>
      <c r="V19" s="146">
        <v>1</v>
      </c>
      <c r="W19" s="146">
        <v>1</v>
      </c>
      <c r="X19" s="146">
        <v>1</v>
      </c>
      <c r="Y19" s="146">
        <v>1</v>
      </c>
      <c r="Z19" s="146">
        <v>1</v>
      </c>
      <c r="AA19" s="146">
        <v>1</v>
      </c>
      <c r="AB19" s="146">
        <v>1</v>
      </c>
      <c r="AC19" s="146">
        <v>1</v>
      </c>
      <c r="AD19" s="146">
        <v>1</v>
      </c>
      <c r="AE19" s="146">
        <v>0</v>
      </c>
      <c r="AF19" s="146">
        <v>1</v>
      </c>
      <c r="AG19" s="146">
        <v>0</v>
      </c>
      <c r="AH19" s="146">
        <v>0</v>
      </c>
      <c r="AI19" s="146">
        <f t="shared" si="6"/>
        <v>16</v>
      </c>
      <c r="AJ19" s="169" t="s">
        <v>97</v>
      </c>
      <c r="AK19" s="149">
        <v>5</v>
      </c>
      <c r="AL19" s="171" t="str">
        <f t="shared" si="2"/>
        <v>Extremo</v>
      </c>
      <c r="AM19" s="208" t="s">
        <v>515</v>
      </c>
      <c r="AN19" s="198" t="s">
        <v>5</v>
      </c>
      <c r="AO19" s="149">
        <v>15</v>
      </c>
      <c r="AP19" s="149">
        <v>15</v>
      </c>
      <c r="AQ19" s="149">
        <v>15</v>
      </c>
      <c r="AR19" s="149">
        <v>15</v>
      </c>
      <c r="AS19" s="149">
        <v>15</v>
      </c>
      <c r="AT19" s="149">
        <v>15</v>
      </c>
      <c r="AU19" s="149">
        <v>10</v>
      </c>
      <c r="AV19" s="166">
        <f t="shared" ref="AV19" si="7">SUM(AO19:AU19)</f>
        <v>100</v>
      </c>
      <c r="AW19" s="166" t="s">
        <v>220</v>
      </c>
      <c r="AX19" s="166" t="s">
        <v>220</v>
      </c>
      <c r="AY19" s="166">
        <v>100</v>
      </c>
      <c r="AZ19" s="166">
        <v>100</v>
      </c>
      <c r="BA19" s="166" t="s">
        <v>220</v>
      </c>
      <c r="BB19" s="173" t="s">
        <v>112</v>
      </c>
      <c r="BC19" s="175" t="s">
        <v>112</v>
      </c>
      <c r="BD19" s="158" t="s">
        <v>150</v>
      </c>
      <c r="BE19" s="160">
        <v>1</v>
      </c>
      <c r="BF19" s="160" t="s">
        <v>99</v>
      </c>
      <c r="BG19" s="160">
        <v>3</v>
      </c>
      <c r="BH19" s="168" t="str">
        <f t="shared" si="3"/>
        <v>Moderado</v>
      </c>
      <c r="BI19" s="162" t="s">
        <v>451</v>
      </c>
      <c r="BJ19" s="162" t="s">
        <v>115</v>
      </c>
      <c r="BK19" s="209">
        <v>44927</v>
      </c>
      <c r="BL19" s="210">
        <v>45291</v>
      </c>
      <c r="BM19" s="199" t="s">
        <v>516</v>
      </c>
      <c r="BN19" s="199" t="s">
        <v>453</v>
      </c>
      <c r="BO19" s="196" t="s">
        <v>454</v>
      </c>
      <c r="BP19" s="196">
        <v>2</v>
      </c>
      <c r="BQ19" s="196" t="s">
        <v>454</v>
      </c>
      <c r="BR19" s="197" t="s">
        <v>455</v>
      </c>
      <c r="BS19" s="32">
        <v>45271</v>
      </c>
      <c r="BT19" s="179" t="s">
        <v>517</v>
      </c>
      <c r="BU19" s="199" t="s">
        <v>453</v>
      </c>
      <c r="BV19" s="226" t="s">
        <v>456</v>
      </c>
    </row>
    <row r="20" spans="3:74" ht="187.5" customHeight="1" thickBot="1" x14ac:dyDescent="0.3">
      <c r="C20" s="276" t="s">
        <v>379</v>
      </c>
      <c r="D20" s="278" t="s">
        <v>421</v>
      </c>
      <c r="E20" s="181" t="s">
        <v>476</v>
      </c>
      <c r="F20" s="154" t="s">
        <v>130</v>
      </c>
      <c r="G20" s="154" t="s">
        <v>133</v>
      </c>
      <c r="H20" s="154" t="s">
        <v>145</v>
      </c>
      <c r="I20" s="164" t="s">
        <v>417</v>
      </c>
      <c r="J20" s="263" t="s">
        <v>475</v>
      </c>
      <c r="K20" s="154" t="s">
        <v>478</v>
      </c>
      <c r="L20" s="154" t="s">
        <v>107</v>
      </c>
      <c r="M20" s="152" t="s">
        <v>477</v>
      </c>
      <c r="N20" s="158" t="s">
        <v>98</v>
      </c>
      <c r="O20" s="160">
        <v>4</v>
      </c>
      <c r="P20" s="146">
        <v>1</v>
      </c>
      <c r="Q20" s="146">
        <v>1</v>
      </c>
      <c r="R20" s="146">
        <v>1</v>
      </c>
      <c r="S20" s="146">
        <v>1</v>
      </c>
      <c r="T20" s="146">
        <v>1</v>
      </c>
      <c r="U20" s="146">
        <v>1</v>
      </c>
      <c r="V20" s="146">
        <v>1</v>
      </c>
      <c r="W20" s="146">
        <v>1</v>
      </c>
      <c r="X20" s="146">
        <v>1</v>
      </c>
      <c r="Y20" s="146">
        <v>1</v>
      </c>
      <c r="Z20" s="146">
        <v>1</v>
      </c>
      <c r="AA20" s="146">
        <v>1</v>
      </c>
      <c r="AB20" s="146">
        <v>1</v>
      </c>
      <c r="AC20" s="146">
        <v>1</v>
      </c>
      <c r="AD20" s="146">
        <v>1</v>
      </c>
      <c r="AE20" s="146">
        <v>0</v>
      </c>
      <c r="AF20" s="146">
        <v>1</v>
      </c>
      <c r="AG20" s="146">
        <v>0</v>
      </c>
      <c r="AH20" s="146">
        <v>0</v>
      </c>
      <c r="AI20" s="146">
        <f t="shared" si="6"/>
        <v>16</v>
      </c>
      <c r="AJ20" s="169" t="s">
        <v>97</v>
      </c>
      <c r="AK20" s="149">
        <v>5</v>
      </c>
      <c r="AL20" s="171" t="str">
        <f t="shared" si="2"/>
        <v>Extremo</v>
      </c>
      <c r="AM20" s="208" t="s">
        <v>479</v>
      </c>
      <c r="AN20" s="198" t="s">
        <v>5</v>
      </c>
      <c r="AO20" s="149">
        <v>15</v>
      </c>
      <c r="AP20" s="149">
        <v>15</v>
      </c>
      <c r="AQ20" s="149">
        <v>15</v>
      </c>
      <c r="AR20" s="149">
        <v>15</v>
      </c>
      <c r="AS20" s="149">
        <v>15</v>
      </c>
      <c r="AT20" s="149">
        <v>15</v>
      </c>
      <c r="AU20" s="149">
        <v>10</v>
      </c>
      <c r="AV20" s="166">
        <f>SUM(AO20:AU20)</f>
        <v>100</v>
      </c>
      <c r="AW20" s="166" t="s">
        <v>220</v>
      </c>
      <c r="AX20" s="166" t="s">
        <v>220</v>
      </c>
      <c r="AY20" s="166">
        <v>100</v>
      </c>
      <c r="AZ20" s="166">
        <v>100</v>
      </c>
      <c r="BA20" s="166" t="s">
        <v>220</v>
      </c>
      <c r="BB20" s="173" t="s">
        <v>112</v>
      </c>
      <c r="BC20" s="175" t="s">
        <v>112</v>
      </c>
      <c r="BD20" s="158" t="s">
        <v>86</v>
      </c>
      <c r="BE20" s="160">
        <v>2</v>
      </c>
      <c r="BF20" s="160" t="s">
        <v>99</v>
      </c>
      <c r="BG20" s="160">
        <v>3</v>
      </c>
      <c r="BH20" s="168" t="str">
        <f t="shared" si="3"/>
        <v>Moderado</v>
      </c>
      <c r="BI20" s="162" t="s">
        <v>480</v>
      </c>
      <c r="BJ20" s="162" t="s">
        <v>115</v>
      </c>
      <c r="BK20" s="209">
        <v>44927</v>
      </c>
      <c r="BL20" s="210">
        <v>45291</v>
      </c>
      <c r="BM20" s="199" t="s">
        <v>481</v>
      </c>
      <c r="BN20" s="199" t="s">
        <v>482</v>
      </c>
      <c r="BO20" s="196" t="s">
        <v>454</v>
      </c>
      <c r="BP20" s="196">
        <v>1</v>
      </c>
      <c r="BQ20" s="196" t="s">
        <v>454</v>
      </c>
      <c r="BR20" s="196" t="s">
        <v>455</v>
      </c>
      <c r="BS20" s="224">
        <v>45271</v>
      </c>
      <c r="BT20" s="257" t="s">
        <v>535</v>
      </c>
      <c r="BU20" s="199" t="s">
        <v>482</v>
      </c>
      <c r="BV20" s="196" t="s">
        <v>483</v>
      </c>
    </row>
    <row r="21" spans="3:74" ht="187.5" customHeight="1" thickBot="1" x14ac:dyDescent="0.3">
      <c r="C21" s="277"/>
      <c r="D21" s="279"/>
      <c r="E21" s="181" t="s">
        <v>476</v>
      </c>
      <c r="F21" s="154" t="s">
        <v>130</v>
      </c>
      <c r="G21" s="154" t="s">
        <v>133</v>
      </c>
      <c r="H21" s="154" t="s">
        <v>145</v>
      </c>
      <c r="I21" s="164" t="s">
        <v>418</v>
      </c>
      <c r="J21" s="207" t="s">
        <v>527</v>
      </c>
      <c r="K21" s="154" t="s">
        <v>528</v>
      </c>
      <c r="L21" s="154" t="s">
        <v>107</v>
      </c>
      <c r="M21" s="152" t="s">
        <v>529</v>
      </c>
      <c r="N21" s="158" t="s">
        <v>84</v>
      </c>
      <c r="O21" s="160">
        <v>3</v>
      </c>
      <c r="P21" s="146">
        <v>1</v>
      </c>
      <c r="Q21" s="146">
        <v>1</v>
      </c>
      <c r="R21" s="146">
        <v>1</v>
      </c>
      <c r="S21" s="146">
        <v>1</v>
      </c>
      <c r="T21" s="146">
        <v>1</v>
      </c>
      <c r="U21" s="146">
        <v>1</v>
      </c>
      <c r="V21" s="146">
        <v>0</v>
      </c>
      <c r="W21" s="146">
        <v>1</v>
      </c>
      <c r="X21" s="146">
        <v>0</v>
      </c>
      <c r="Y21" s="146">
        <v>1</v>
      </c>
      <c r="Z21" s="146">
        <v>1</v>
      </c>
      <c r="AA21" s="146">
        <v>1</v>
      </c>
      <c r="AB21" s="146">
        <v>1</v>
      </c>
      <c r="AC21" s="146">
        <v>0</v>
      </c>
      <c r="AD21" s="146">
        <v>1</v>
      </c>
      <c r="AE21" s="146">
        <v>0</v>
      </c>
      <c r="AF21" s="146">
        <v>0</v>
      </c>
      <c r="AG21" s="146">
        <v>0</v>
      </c>
      <c r="AH21" s="146">
        <v>0</v>
      </c>
      <c r="AI21" s="146">
        <v>12</v>
      </c>
      <c r="AJ21" s="169" t="s">
        <v>97</v>
      </c>
      <c r="AK21" s="149">
        <v>5</v>
      </c>
      <c r="AL21" s="171" t="s">
        <v>33</v>
      </c>
      <c r="AM21" s="208" t="s">
        <v>536</v>
      </c>
      <c r="AN21" s="198" t="s">
        <v>5</v>
      </c>
      <c r="AO21" s="149">
        <v>15</v>
      </c>
      <c r="AP21" s="149">
        <v>15</v>
      </c>
      <c r="AQ21" s="149">
        <v>15</v>
      </c>
      <c r="AR21" s="149">
        <v>10</v>
      </c>
      <c r="AS21" s="149">
        <v>15</v>
      </c>
      <c r="AT21" s="149">
        <v>15</v>
      </c>
      <c r="AU21" s="149">
        <v>15</v>
      </c>
      <c r="AV21" s="166">
        <v>100</v>
      </c>
      <c r="AW21" s="166" t="s">
        <v>220</v>
      </c>
      <c r="AX21" s="166" t="s">
        <v>220</v>
      </c>
      <c r="AY21" s="166">
        <v>100</v>
      </c>
      <c r="AZ21" s="166">
        <v>100</v>
      </c>
      <c r="BA21" s="166" t="s">
        <v>220</v>
      </c>
      <c r="BB21" s="173" t="s">
        <v>112</v>
      </c>
      <c r="BC21" s="175" t="s">
        <v>112</v>
      </c>
      <c r="BD21" s="158" t="s">
        <v>150</v>
      </c>
      <c r="BE21" s="160">
        <v>1</v>
      </c>
      <c r="BF21" s="160" t="s">
        <v>99</v>
      </c>
      <c r="BG21" s="160">
        <v>3</v>
      </c>
      <c r="BH21" s="168" t="s">
        <v>3</v>
      </c>
      <c r="BI21" s="162" t="s">
        <v>530</v>
      </c>
      <c r="BJ21" s="162" t="s">
        <v>115</v>
      </c>
      <c r="BK21" s="209">
        <v>44927</v>
      </c>
      <c r="BL21" s="210">
        <v>45291</v>
      </c>
      <c r="BM21" s="199" t="s">
        <v>538</v>
      </c>
      <c r="BN21" s="199" t="s">
        <v>482</v>
      </c>
      <c r="BO21" s="196" t="s">
        <v>531</v>
      </c>
      <c r="BP21" s="196" t="s">
        <v>532</v>
      </c>
      <c r="BQ21" s="196" t="s">
        <v>533</v>
      </c>
      <c r="BR21" s="196" t="s">
        <v>534</v>
      </c>
      <c r="BS21" s="224">
        <v>45271</v>
      </c>
      <c r="BT21" s="199" t="s">
        <v>537</v>
      </c>
      <c r="BU21" s="199" t="s">
        <v>482</v>
      </c>
      <c r="BV21" s="273" t="s">
        <v>534</v>
      </c>
    </row>
    <row r="22" spans="3:74" ht="201" customHeight="1" thickBot="1" x14ac:dyDescent="0.3">
      <c r="C22" s="272" t="s">
        <v>378</v>
      </c>
      <c r="D22" s="229" t="s">
        <v>384</v>
      </c>
      <c r="E22" s="229" t="s">
        <v>386</v>
      </c>
      <c r="F22" s="154" t="s">
        <v>130</v>
      </c>
      <c r="G22" s="154" t="s">
        <v>133</v>
      </c>
      <c r="H22" s="154" t="s">
        <v>144</v>
      </c>
      <c r="I22" s="164" t="s">
        <v>419</v>
      </c>
      <c r="J22" s="207" t="s">
        <v>385</v>
      </c>
      <c r="K22" s="227" t="s">
        <v>387</v>
      </c>
      <c r="L22" s="227" t="s">
        <v>107</v>
      </c>
      <c r="M22" s="228" t="s">
        <v>388</v>
      </c>
      <c r="N22" s="158" t="s">
        <v>98</v>
      </c>
      <c r="O22" s="160">
        <v>4</v>
      </c>
      <c r="P22" s="146">
        <v>1</v>
      </c>
      <c r="Q22" s="146">
        <v>1</v>
      </c>
      <c r="R22" s="146">
        <v>1</v>
      </c>
      <c r="S22" s="146">
        <v>1</v>
      </c>
      <c r="T22" s="146">
        <v>1</v>
      </c>
      <c r="U22" s="146">
        <v>1</v>
      </c>
      <c r="V22" s="146">
        <v>1</v>
      </c>
      <c r="W22" s="146">
        <v>1</v>
      </c>
      <c r="X22" s="146">
        <v>0</v>
      </c>
      <c r="Y22" s="146">
        <v>1</v>
      </c>
      <c r="Z22" s="146">
        <v>1</v>
      </c>
      <c r="AA22" s="146">
        <v>1</v>
      </c>
      <c r="AB22" s="146">
        <v>1</v>
      </c>
      <c r="AC22" s="146">
        <v>1</v>
      </c>
      <c r="AD22" s="146">
        <v>1</v>
      </c>
      <c r="AE22" s="146">
        <v>0</v>
      </c>
      <c r="AF22" s="146">
        <v>0</v>
      </c>
      <c r="AG22" s="146">
        <v>1</v>
      </c>
      <c r="AH22" s="146">
        <v>0</v>
      </c>
      <c r="AI22" s="146">
        <f>SUM(P22:AH22)</f>
        <v>15</v>
      </c>
      <c r="AJ22" s="169" t="s">
        <v>97</v>
      </c>
      <c r="AK22" s="149">
        <v>5</v>
      </c>
      <c r="AL22" s="171"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208" t="s">
        <v>390</v>
      </c>
      <c r="AN22" s="198" t="s">
        <v>5</v>
      </c>
      <c r="AO22" s="149">
        <v>15</v>
      </c>
      <c r="AP22" s="149">
        <v>15</v>
      </c>
      <c r="AQ22" s="149">
        <v>15</v>
      </c>
      <c r="AR22" s="149">
        <v>15</v>
      </c>
      <c r="AS22" s="149">
        <v>15</v>
      </c>
      <c r="AT22" s="149">
        <v>15</v>
      </c>
      <c r="AU22" s="149">
        <v>10</v>
      </c>
      <c r="AV22" s="166">
        <f>SUM(AO22:AU22)</f>
        <v>100</v>
      </c>
      <c r="AW22" s="166" t="s">
        <v>220</v>
      </c>
      <c r="AX22" s="166" t="s">
        <v>220</v>
      </c>
      <c r="AY22" s="166">
        <v>100</v>
      </c>
      <c r="AZ22" s="166">
        <v>100</v>
      </c>
      <c r="BA22" s="166" t="s">
        <v>220</v>
      </c>
      <c r="BB22" s="173" t="s">
        <v>112</v>
      </c>
      <c r="BC22" s="175" t="s">
        <v>112</v>
      </c>
      <c r="BD22" s="158" t="s">
        <v>86</v>
      </c>
      <c r="BE22" s="160">
        <v>2</v>
      </c>
      <c r="BF22" s="160" t="s">
        <v>99</v>
      </c>
      <c r="BG22" s="160">
        <v>3</v>
      </c>
      <c r="BH22" s="168" t="str">
        <f t="shared" ref="BH22:BH23" si="8">IF(BE22+BG22=0," ",IF(OR(AND(BE22=1,BG22=1),AND(BE22=1,BG22=2),AND(BE22=2,BG22=2),AND(BE22=2,BG22=1),AND(BE22=3,BG22=1)),"Bajo",IF(OR(AND(BE22=1,BG22=3),AND(BE22=2,BG22=3),AND(BE22=3,BG22=2),AND(BE22=4,BG22=1)),"Moderado",IF(OR(AND(BE22=1,BG22=4),AND(BE22=2,BG22=4),AND(BE22=3,BG22=3),AND(BE22=4,BG22=2),AND(BE22=4,BG22=3),AND(BE22=5,BG22=1),AND(BE22=5,BG22=2)),"Alto",IF(OR(AND(BE22=2,BG22=5),AND(BE22=1,BG22=5),AND(BE22=3,BG22=5),AND(BE22=3,BG22=4),AND(BE22=4,BG22=4),AND(BE22=4,BG22=5),AND(BE22=5,BG22=3),AND(BE22=5,BG22=4),AND(BE22=5,BG22=5)),"Extremo","")))))</f>
        <v>Moderado</v>
      </c>
      <c r="BI22" s="162" t="s">
        <v>395</v>
      </c>
      <c r="BJ22" s="162" t="s">
        <v>115</v>
      </c>
      <c r="BK22" s="209">
        <v>44927</v>
      </c>
      <c r="BL22" s="210">
        <v>45291</v>
      </c>
      <c r="BM22" s="196" t="s">
        <v>391</v>
      </c>
      <c r="BN22" s="199" t="s">
        <v>392</v>
      </c>
      <c r="BO22" s="196" t="s">
        <v>524</v>
      </c>
      <c r="BP22" s="196">
        <v>1</v>
      </c>
      <c r="BQ22" s="196" t="s">
        <v>373</v>
      </c>
      <c r="BR22" s="196" t="s">
        <v>407</v>
      </c>
      <c r="BS22" s="224">
        <v>45265</v>
      </c>
      <c r="BT22" s="199" t="s">
        <v>523</v>
      </c>
      <c r="BU22" s="200" t="s">
        <v>392</v>
      </c>
      <c r="BV22" s="197" t="s">
        <v>508</v>
      </c>
    </row>
    <row r="23" spans="3:74" ht="148.5" customHeight="1" thickBot="1" x14ac:dyDescent="0.3">
      <c r="C23" s="272" t="s">
        <v>377</v>
      </c>
      <c r="D23" s="229" t="s">
        <v>394</v>
      </c>
      <c r="E23" s="229" t="s">
        <v>410</v>
      </c>
      <c r="F23" s="154" t="s">
        <v>130</v>
      </c>
      <c r="G23" s="154" t="s">
        <v>133</v>
      </c>
      <c r="H23" s="154" t="s">
        <v>144</v>
      </c>
      <c r="I23" s="164" t="s">
        <v>420</v>
      </c>
      <c r="J23" s="207" t="s">
        <v>409</v>
      </c>
      <c r="K23" s="154" t="s">
        <v>509</v>
      </c>
      <c r="L23" s="156"/>
      <c r="M23" s="154" t="s">
        <v>388</v>
      </c>
      <c r="N23" s="158" t="s">
        <v>98</v>
      </c>
      <c r="O23" s="160">
        <v>4</v>
      </c>
      <c r="P23" s="146">
        <v>1</v>
      </c>
      <c r="Q23" s="146">
        <v>1</v>
      </c>
      <c r="R23" s="146">
        <v>1</v>
      </c>
      <c r="S23" s="146">
        <v>1</v>
      </c>
      <c r="T23" s="146">
        <v>1</v>
      </c>
      <c r="U23" s="146">
        <v>1</v>
      </c>
      <c r="V23" s="146">
        <v>1</v>
      </c>
      <c r="W23" s="146">
        <v>1</v>
      </c>
      <c r="X23" s="146">
        <v>1</v>
      </c>
      <c r="Y23" s="146">
        <v>1</v>
      </c>
      <c r="Z23" s="146">
        <v>1</v>
      </c>
      <c r="AA23" s="146">
        <v>1</v>
      </c>
      <c r="AB23" s="146">
        <v>1</v>
      </c>
      <c r="AC23" s="146">
        <v>1</v>
      </c>
      <c r="AD23" s="146">
        <v>1</v>
      </c>
      <c r="AE23" s="146">
        <v>0</v>
      </c>
      <c r="AF23" s="146">
        <v>0</v>
      </c>
      <c r="AG23" s="146">
        <v>1</v>
      </c>
      <c r="AH23" s="146">
        <v>0</v>
      </c>
      <c r="AI23" s="146">
        <f>SUM(P23:AH23)</f>
        <v>16</v>
      </c>
      <c r="AJ23" s="169" t="s">
        <v>97</v>
      </c>
      <c r="AK23" s="149">
        <v>5</v>
      </c>
      <c r="AL23" s="171" t="str">
        <f>IF(O23+AK23=0," ",IF(OR(AND(O23=1,AK23=1),AND(O23=1,AK23=2),AND(O23=2,AK23=2),AND(O23=2,AK23=1),AND(O23=3,AK23=1)),"Bajo",IF(OR(AND(O23=1,AK23=3),AND(O23=2,AK23=3),AND(O23=3,AK23=2),AND(O23=4,AK23=1)),"Moderado",IF(OR(AND(O23=1,AK23=4),AND(O23=2,AK23=4),AND(O23=3,AK23=3),AND(O23=4,AK23=2),AND(O23=4,AK23=3),AND(O23=5,AK23=1),AND(O23=5,AK23=2)),"Alto",IF(OR(AND(O23=2,AK23=5),AND(O23=3,AK23=5),AND(O23=3,AK23=4),AND(O23=4,AK23=4),AND(O23=4,AK23=5),AND(O23=5,AK23=3),AND(O23=5,AK23=4),AND(O23=1,AK23=5),AND(O23=5,AK23=5)),"Extremo","")))))</f>
        <v>Extremo</v>
      </c>
      <c r="AM23" s="208" t="s">
        <v>412</v>
      </c>
      <c r="AN23" s="198" t="s">
        <v>5</v>
      </c>
      <c r="AO23" s="149">
        <v>15</v>
      </c>
      <c r="AP23" s="149">
        <v>15</v>
      </c>
      <c r="AQ23" s="149">
        <v>15</v>
      </c>
      <c r="AR23" s="149">
        <v>15</v>
      </c>
      <c r="AS23" s="149">
        <v>15</v>
      </c>
      <c r="AT23" s="149">
        <v>15</v>
      </c>
      <c r="AU23" s="149">
        <v>10</v>
      </c>
      <c r="AV23" s="166">
        <f>SUM(AO23:AU23)</f>
        <v>100</v>
      </c>
      <c r="AW23" s="166" t="s">
        <v>220</v>
      </c>
      <c r="AX23" s="166" t="s">
        <v>220</v>
      </c>
      <c r="AY23" s="166">
        <v>100</v>
      </c>
      <c r="AZ23" s="166">
        <v>100</v>
      </c>
      <c r="BA23" s="166" t="s">
        <v>220</v>
      </c>
      <c r="BB23" s="173" t="s">
        <v>112</v>
      </c>
      <c r="BC23" s="175" t="s">
        <v>112</v>
      </c>
      <c r="BD23" s="158" t="s">
        <v>86</v>
      </c>
      <c r="BE23" s="160">
        <v>2</v>
      </c>
      <c r="BF23" s="160" t="s">
        <v>99</v>
      </c>
      <c r="BG23" s="160">
        <v>3</v>
      </c>
      <c r="BH23" s="168" t="str">
        <f t="shared" si="8"/>
        <v>Moderado</v>
      </c>
      <c r="BI23" s="162" t="s">
        <v>389</v>
      </c>
      <c r="BJ23" s="162" t="s">
        <v>115</v>
      </c>
      <c r="BK23" s="209">
        <v>44927</v>
      </c>
      <c r="BL23" s="210">
        <v>45291</v>
      </c>
      <c r="BM23" s="199" t="s">
        <v>396</v>
      </c>
      <c r="BN23" s="199" t="s">
        <v>392</v>
      </c>
      <c r="BO23" s="196" t="s">
        <v>397</v>
      </c>
      <c r="BP23" s="196" t="s">
        <v>398</v>
      </c>
      <c r="BQ23" s="196" t="s">
        <v>413</v>
      </c>
      <c r="BR23" s="197" t="s">
        <v>399</v>
      </c>
      <c r="BS23" s="224">
        <v>45265</v>
      </c>
      <c r="BT23" s="199" t="s">
        <v>510</v>
      </c>
      <c r="BU23" s="200" t="s">
        <v>392</v>
      </c>
      <c r="BV23" s="197" t="s">
        <v>511</v>
      </c>
    </row>
    <row r="24" spans="3:74" ht="207.75" customHeight="1" thickBot="1" x14ac:dyDescent="0.3">
      <c r="C24" s="272" t="s">
        <v>393</v>
      </c>
      <c r="D24" s="229" t="s">
        <v>414</v>
      </c>
      <c r="E24" s="265" t="s">
        <v>360</v>
      </c>
      <c r="F24" s="154" t="s">
        <v>130</v>
      </c>
      <c r="G24" s="154" t="s">
        <v>133</v>
      </c>
      <c r="H24" s="154" t="s">
        <v>144</v>
      </c>
      <c r="I24" s="164" t="s">
        <v>539</v>
      </c>
      <c r="J24" s="207" t="s">
        <v>359</v>
      </c>
      <c r="K24" s="154" t="s">
        <v>363</v>
      </c>
      <c r="L24" s="156" t="s">
        <v>107</v>
      </c>
      <c r="M24" s="154" t="s">
        <v>369</v>
      </c>
      <c r="N24" s="158" t="s">
        <v>98</v>
      </c>
      <c r="O24" s="160">
        <v>4</v>
      </c>
      <c r="P24" s="146">
        <v>1</v>
      </c>
      <c r="Q24" s="146">
        <v>1</v>
      </c>
      <c r="R24" s="146">
        <v>1</v>
      </c>
      <c r="S24" s="146">
        <v>1</v>
      </c>
      <c r="T24" s="146">
        <v>1</v>
      </c>
      <c r="U24" s="146">
        <v>1</v>
      </c>
      <c r="V24" s="146">
        <v>1</v>
      </c>
      <c r="W24" s="146">
        <v>1</v>
      </c>
      <c r="X24" s="146">
        <v>1</v>
      </c>
      <c r="Y24" s="146">
        <v>1</v>
      </c>
      <c r="Z24" s="146">
        <v>1</v>
      </c>
      <c r="AA24" s="146">
        <v>1</v>
      </c>
      <c r="AB24" s="146">
        <v>1</v>
      </c>
      <c r="AC24" s="146">
        <v>1</v>
      </c>
      <c r="AD24" s="146">
        <v>1</v>
      </c>
      <c r="AE24" s="146">
        <v>0</v>
      </c>
      <c r="AF24" s="146">
        <v>1</v>
      </c>
      <c r="AG24" s="146">
        <v>1</v>
      </c>
      <c r="AH24" s="146">
        <v>0</v>
      </c>
      <c r="AI24" s="146">
        <f>SUM(P24:AH24)</f>
        <v>17</v>
      </c>
      <c r="AJ24" s="169" t="str">
        <f t="shared" si="5"/>
        <v>5. Catastrófico</v>
      </c>
      <c r="AK24" s="149">
        <v>5</v>
      </c>
      <c r="AL24" s="171" t="str">
        <f t="shared" si="2"/>
        <v>Extremo</v>
      </c>
      <c r="AM24" s="208" t="s">
        <v>500</v>
      </c>
      <c r="AN24" s="198" t="s">
        <v>5</v>
      </c>
      <c r="AO24" s="149">
        <v>15</v>
      </c>
      <c r="AP24" s="149">
        <v>15</v>
      </c>
      <c r="AQ24" s="149">
        <v>15</v>
      </c>
      <c r="AR24" s="149">
        <v>15</v>
      </c>
      <c r="AS24" s="149">
        <v>15</v>
      </c>
      <c r="AT24" s="149">
        <v>15</v>
      </c>
      <c r="AU24" s="149">
        <v>10</v>
      </c>
      <c r="AV24" s="166">
        <f t="shared" si="0"/>
        <v>100</v>
      </c>
      <c r="AW24" s="166" t="s">
        <v>220</v>
      </c>
      <c r="AX24" s="166" t="s">
        <v>220</v>
      </c>
      <c r="AY24" s="166">
        <v>100</v>
      </c>
      <c r="AZ24" s="166">
        <f>AVERAGE(AY24:AY24)</f>
        <v>100</v>
      </c>
      <c r="BA24" s="166" t="s">
        <v>220</v>
      </c>
      <c r="BB24" s="173" t="s">
        <v>112</v>
      </c>
      <c r="BC24" s="175" t="s">
        <v>112</v>
      </c>
      <c r="BD24" s="158" t="s">
        <v>86</v>
      </c>
      <c r="BE24" s="160">
        <v>2</v>
      </c>
      <c r="BF24" s="160" t="s">
        <v>99</v>
      </c>
      <c r="BG24" s="160">
        <v>3</v>
      </c>
      <c r="BH24" s="168" t="str">
        <f t="shared" si="3"/>
        <v>Moderado</v>
      </c>
      <c r="BI24" s="162" t="s">
        <v>501</v>
      </c>
      <c r="BJ24" s="162" t="s">
        <v>115</v>
      </c>
      <c r="BK24" s="209">
        <v>44927</v>
      </c>
      <c r="BL24" s="210">
        <v>45291</v>
      </c>
      <c r="BM24" s="199" t="s">
        <v>488</v>
      </c>
      <c r="BN24" s="199" t="s">
        <v>502</v>
      </c>
      <c r="BO24" s="196" t="s">
        <v>504</v>
      </c>
      <c r="BP24" s="196" t="s">
        <v>503</v>
      </c>
      <c r="BQ24" s="196" t="s">
        <v>505</v>
      </c>
      <c r="BR24" s="197" t="s">
        <v>506</v>
      </c>
      <c r="BS24" s="224">
        <v>45265</v>
      </c>
      <c r="BT24" s="225" t="s">
        <v>525</v>
      </c>
      <c r="BU24" s="30" t="s">
        <v>406</v>
      </c>
      <c r="BV24" s="31" t="s">
        <v>507</v>
      </c>
    </row>
  </sheetData>
  <autoFilter ref="C5:BV24" xr:uid="{00000000-0001-0000-06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80">
    <mergeCell ref="C10:C11"/>
    <mergeCell ref="M10:M11"/>
    <mergeCell ref="K10:K11"/>
    <mergeCell ref="L10:L11"/>
    <mergeCell ref="N10:N11"/>
    <mergeCell ref="D10:D11"/>
    <mergeCell ref="J10:J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R10:R11"/>
    <mergeCell ref="S10:S11"/>
    <mergeCell ref="T10:T11"/>
    <mergeCell ref="U10:U11"/>
    <mergeCell ref="V10:V11"/>
    <mergeCell ref="W10:W11"/>
    <mergeCell ref="X10:X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C20:C21"/>
    <mergeCell ref="D20:D21"/>
    <mergeCell ref="BJ10:BJ11"/>
    <mergeCell ref="AZ10:AZ11"/>
    <mergeCell ref="BA10:BA11"/>
    <mergeCell ref="BB10:BB11"/>
    <mergeCell ref="BC10:BC11"/>
    <mergeCell ref="BH10:BH11"/>
    <mergeCell ref="BE10:BE11"/>
    <mergeCell ref="BF10:BF11"/>
    <mergeCell ref="BD10:BD11"/>
    <mergeCell ref="BG10:BG11"/>
    <mergeCell ref="AF10:AF11"/>
    <mergeCell ref="AG10:AG11"/>
    <mergeCell ref="AH10:AH11"/>
    <mergeCell ref="AC10:AC11"/>
  </mergeCells>
  <conditionalFormatting sqref="AL9">
    <cfRule type="colorScale" priority="429">
      <colorScale>
        <cfvo type="min"/>
        <cfvo type="percentile" val="50"/>
        <cfvo type="max"/>
        <color rgb="FF5A8AC6"/>
        <color rgb="FFFFEB84"/>
        <color rgb="FFF8696B"/>
      </colorScale>
    </cfRule>
  </conditionalFormatting>
  <conditionalFormatting sqref="AL9:AL24">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3">
    <cfRule type="colorScale" priority="30">
      <colorScale>
        <cfvo type="min"/>
        <cfvo type="percentile" val="50"/>
        <cfvo type="max"/>
        <color rgb="FF5A8AC6"/>
        <color rgb="FFFFEB84"/>
        <color rgb="FFF8696B"/>
      </colorScale>
    </cfRule>
  </conditionalFormatting>
  <conditionalFormatting sqref="AL22:AL23">
    <cfRule type="colorScale" priority="1">
      <colorScale>
        <cfvo type="min"/>
        <cfvo type="percentile" val="50"/>
        <cfvo type="max"/>
        <color rgb="FF5A8AC6"/>
        <color rgb="FFFFEB84"/>
        <color rgb="FFF8696B"/>
      </colorScale>
    </cfRule>
  </conditionalFormatting>
  <conditionalFormatting sqref="AL24">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4">
    <cfRule type="containsText" dxfId="10" priority="8" operator="containsText" text="alto">
      <formula>NOT(ISERROR(SEARCH("alto",BH9)))</formula>
    </cfRule>
    <cfRule type="containsText" dxfId="9" priority="33" operator="containsText" text="Extremo">
      <formula>NOT(ISERROR(SEARCH("Extremo",BH9)))</formula>
    </cfRule>
    <cfRule type="containsText" dxfId="8" priority="34" operator="containsText" text="Bajo">
      <formula>NOT(ISERROR(SEARCH("Bajo",BH9)))</formula>
    </cfRule>
    <cfRule type="containsText" dxfId="7" priority="35" operator="containsText" text="Moderado">
      <formula>NOT(ISERROR(SEARCH("Moderado",BH9)))</formula>
    </cfRule>
    <cfRule type="containsText" dxfId="6" priority="36" operator="containsText" text="Alto">
      <formula>NOT(ISERROR(SEARCH("Alto",BH9)))</formula>
    </cfRule>
    <cfRule type="containsText" dxfId="5" priority="37"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3">
    <cfRule type="colorScale" priority="59">
      <colorScale>
        <cfvo type="min"/>
        <cfvo type="percentile" val="50"/>
        <cfvo type="max"/>
        <color rgb="FF5A8AC6"/>
        <color rgb="FFFFEB84"/>
        <color rgb="FFF8696B"/>
      </colorScale>
    </cfRule>
  </conditionalFormatting>
  <conditionalFormatting sqref="BH24">
    <cfRule type="colorScale" priority="38">
      <colorScale>
        <cfvo type="min"/>
        <cfvo type="percentile" val="50"/>
        <cfvo type="max"/>
        <color rgb="FF5A8AC6"/>
        <color rgb="FFFFEB84"/>
        <color rgb="FFF8696B"/>
      </colorScale>
    </cfRule>
  </conditionalFormatting>
  <conditionalFormatting sqref="BH9:BJ24">
    <cfRule type="containsBlanks" dxfId="4" priority="31">
      <formula>LEN(TRIM(BH9))=0</formula>
    </cfRule>
  </conditionalFormatting>
  <conditionalFormatting sqref="BI9:BJ24">
    <cfRule type="containsText" dxfId="3" priority="42" operator="containsText" text="extrema">
      <formula>NOT(ISERROR(SEARCH("extrema",BI9)))</formula>
    </cfRule>
    <cfRule type="containsText" dxfId="2" priority="43" operator="containsText" text="alta">
      <formula>NOT(ISERROR(SEARCH("alta",BI9)))</formula>
    </cfRule>
    <cfRule type="containsText" dxfId="1" priority="44" operator="containsText" text="moderada">
      <formula>NOT(ISERROR(SEARCH("moderada",BI9)))</formula>
    </cfRule>
    <cfRule type="containsText" dxfId="0" priority="45" operator="containsText" text="baja">
      <formula>NOT(ISERROR(SEARCH("baja",BI9)))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600-00000A000000}">
          <x14:formula1>
            <xm:f>Criterios!$H$3:$H$5</xm:f>
          </x14:formula1>
          <xm:sqref>AJ12:AJ24 AJ9:AJ10</xm:sqref>
        </x14:dataValidation>
        <x14:dataValidation type="list" allowBlank="1" showInputMessage="1" showErrorMessage="1" xr:uid="{00000000-0002-0000-0600-000000000000}">
          <x14:formula1>
            <xm:f>Criterios!$I$3:$I$7</xm:f>
          </x14:formula1>
          <xm:sqref>AK9:AK24 BG9:BG24</xm:sqref>
        </x14:dataValidation>
        <x14:dataValidation type="list" allowBlank="1" showInputMessage="1" showErrorMessage="1" xr:uid="{00000000-0002-0000-0600-000001000000}">
          <x14:formula1>
            <xm:f>Criterios!$G$3:$G$7</xm:f>
          </x14:formula1>
          <xm:sqref>BE9:BE24 O9:O24</xm:sqref>
        </x14:dataValidation>
        <x14:dataValidation type="list" allowBlank="1" showInputMessage="1" showErrorMessage="1" xr:uid="{00000000-0002-0000-0600-000008000000}">
          <x14:formula1>
            <xm:f>Criterios!$C$3:$C$9</xm:f>
          </x14:formula1>
          <xm:sqref>G9:G24</xm:sqref>
        </x14:dataValidation>
        <x14:dataValidation type="list" allowBlank="1" showInputMessage="1" showErrorMessage="1" xr:uid="{00000000-0002-0000-0600-000002000000}">
          <x14:formula1>
            <xm:f>Criterios!$H$3:$H$7</xm:f>
          </x14:formula1>
          <xm:sqref>BF9:BF24</xm:sqref>
        </x14:dataValidation>
        <x14:dataValidation type="list" allowBlank="1" showInputMessage="1" showErrorMessage="1" xr:uid="{00000000-0002-0000-0600-000003000000}">
          <x14:formula1>
            <xm:f>Criterios!$F$3:$F$7</xm:f>
          </x14:formula1>
          <xm:sqref>BD9:BD24 N9:N24</xm:sqref>
        </x14:dataValidation>
        <x14:dataValidation type="list" allowBlank="1" showInputMessage="1" showErrorMessage="1" xr:uid="{00000000-0002-0000-0600-000004000000}">
          <x14:formula1>
            <xm:f>Criterios!$M$3:$M$5</xm:f>
          </x14:formula1>
          <xm:sqref>BB9:BC24</xm:sqref>
        </x14:dataValidation>
        <x14:dataValidation type="list" allowBlank="1" showInputMessage="1" showErrorMessage="1" xr:uid="{00000000-0002-0000-0600-000005000000}">
          <x14:formula1>
            <xm:f>Criterios!$N$3:$N$6</xm:f>
          </x14:formula1>
          <xm:sqref>BJ9:BJ24</xm:sqref>
        </x14:dataValidation>
        <x14:dataValidation type="list" allowBlank="1" showInputMessage="1" showErrorMessage="1" xr:uid="{00000000-0002-0000-0600-00000C000000}">
          <x14:formula1>
            <xm:f>Criterios!$A$14</xm:f>
          </x14:formula1>
          <xm:sqref>L9:L24</xm:sqref>
        </x14:dataValidation>
        <x14:dataValidation type="list" allowBlank="1" showInputMessage="1" showErrorMessage="1" xr:uid="{00000000-0002-0000-0600-00000B000000}">
          <x14:formula1>
            <xm:f>'Solidez de los controles'!$C$5:$C$7</xm:f>
          </x14:formula1>
          <xm:sqref>AW9:AX24 BA9:BA24</xm:sqref>
        </x14:dataValidation>
        <x14:dataValidation type="list" allowBlank="1" showInputMessage="1" showErrorMessage="1" xr:uid="{00000000-0002-0000-0600-000006000000}">
          <x14:formula1>
            <xm:f>Criterios!$K$3:$K$5</xm:f>
          </x14:formula1>
          <xm:sqref>AN9:AN24</xm:sqref>
        </x14:dataValidation>
        <x14:dataValidation type="list" allowBlank="1" showInputMessage="1" showErrorMessage="1" xr:uid="{00000000-0002-0000-0600-000007000000}">
          <x14:formula1>
            <xm:f>Criterios!$B$3:$B$9</xm:f>
          </x14:formula1>
          <xm:sqref>F9:F24</xm:sqref>
        </x14:dataValidation>
        <x14:dataValidation type="list" allowBlank="1" showInputMessage="1" showErrorMessage="1" xr:uid="{00000000-0002-0000-0600-000009000000}">
          <x14:formula1>
            <xm:f>Criterios!$D$3:$D$10</xm:f>
          </x14:formula1>
          <xm:sqref>H9:H24</xm:sqref>
        </x14:dataValidation>
        <x14:dataValidation type="list" allowBlank="1" showInputMessage="1" showErrorMessage="1" xr:uid="{37C5CA57-3A0E-42F6-8E0C-609C517C41B9}">
          <x14:formula1>
            <xm:f>'Solidez de los controles'!$H$11:$H$13</xm:f>
          </x14:formula1>
          <xm:sqref>AY9:AY24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70"/>
      <c r="E3" s="370"/>
      <c r="F3" s="370"/>
    </row>
    <row r="4" spans="2:8" ht="24" customHeight="1" x14ac:dyDescent="0.35">
      <c r="D4" s="370" t="s">
        <v>40</v>
      </c>
      <c r="E4" s="370"/>
      <c r="F4" s="370"/>
    </row>
    <row r="5" spans="2:8" ht="24" customHeight="1" x14ac:dyDescent="0.25"/>
    <row r="6" spans="2:8" ht="56.25" customHeight="1" x14ac:dyDescent="0.25">
      <c r="C6" s="27" t="s">
        <v>87</v>
      </c>
      <c r="D6" s="86"/>
      <c r="E6" s="86"/>
      <c r="F6" s="86"/>
      <c r="H6" s="7" t="s">
        <v>33</v>
      </c>
    </row>
    <row r="7" spans="2:8" ht="56.25" customHeight="1" x14ac:dyDescent="0.25">
      <c r="C7" s="27" t="s">
        <v>88</v>
      </c>
      <c r="D7" s="87"/>
      <c r="E7" s="86"/>
      <c r="F7" s="86"/>
      <c r="H7" s="2" t="s">
        <v>1</v>
      </c>
    </row>
    <row r="8" spans="2:8" ht="56.25" customHeight="1" x14ac:dyDescent="0.25">
      <c r="B8" s="6" t="s">
        <v>39</v>
      </c>
      <c r="C8" s="27" t="s">
        <v>89</v>
      </c>
      <c r="D8" s="87"/>
      <c r="E8" s="86"/>
      <c r="F8" s="86" t="s">
        <v>90</v>
      </c>
      <c r="H8" s="3" t="s">
        <v>3</v>
      </c>
    </row>
    <row r="9" spans="2:8" ht="56.25" customHeight="1" x14ac:dyDescent="0.25">
      <c r="C9" s="27" t="s">
        <v>91</v>
      </c>
      <c r="D9" s="88"/>
      <c r="E9" s="87"/>
      <c r="F9" s="86"/>
      <c r="H9" s="4" t="s">
        <v>0</v>
      </c>
    </row>
    <row r="10" spans="2:8" ht="56.25" customHeight="1" x14ac:dyDescent="0.25">
      <c r="C10" s="27" t="s">
        <v>248</v>
      </c>
      <c r="D10" s="88"/>
      <c r="E10" s="87"/>
      <c r="F10" s="86"/>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71"/>
      <c r="E14" s="371"/>
      <c r="F14" s="371"/>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70"/>
      <c r="E3" s="370"/>
      <c r="F3" s="370"/>
    </row>
    <row r="4" spans="2:8" ht="50.1" customHeight="1" x14ac:dyDescent="0.35">
      <c r="D4" s="370" t="s">
        <v>41</v>
      </c>
      <c r="E4" s="370"/>
      <c r="F4" s="370"/>
    </row>
    <row r="5" spans="2:8" ht="20.25" customHeight="1" x14ac:dyDescent="0.25"/>
    <row r="6" spans="2:8" ht="57" customHeight="1" x14ac:dyDescent="0.25">
      <c r="C6" s="27" t="s">
        <v>87</v>
      </c>
      <c r="D6" s="86"/>
      <c r="E6" s="86"/>
      <c r="F6" s="86"/>
      <c r="H6" s="7" t="s">
        <v>33</v>
      </c>
    </row>
    <row r="7" spans="2:8" ht="57" customHeight="1" x14ac:dyDescent="0.25">
      <c r="C7" s="27" t="s">
        <v>88</v>
      </c>
      <c r="D7" s="87"/>
      <c r="E7" s="86"/>
      <c r="F7" s="86"/>
      <c r="H7" s="2" t="s">
        <v>1</v>
      </c>
    </row>
    <row r="8" spans="2:8" ht="57" customHeight="1" x14ac:dyDescent="0.25">
      <c r="B8" s="6" t="s">
        <v>39</v>
      </c>
      <c r="C8" s="27" t="s">
        <v>89</v>
      </c>
      <c r="D8" s="87"/>
      <c r="E8" s="86"/>
      <c r="F8" s="86"/>
      <c r="H8" s="3" t="s">
        <v>3</v>
      </c>
    </row>
    <row r="9" spans="2:8" ht="57" customHeight="1" x14ac:dyDescent="0.25">
      <c r="C9" s="27" t="s">
        <v>91</v>
      </c>
      <c r="D9" s="88"/>
      <c r="E9" s="87"/>
      <c r="F9" s="86" t="s">
        <v>90</v>
      </c>
      <c r="H9" s="4" t="s">
        <v>0</v>
      </c>
    </row>
    <row r="10" spans="2:8" ht="57" customHeight="1" x14ac:dyDescent="0.25">
      <c r="C10" s="27" t="s">
        <v>248</v>
      </c>
      <c r="D10" s="88"/>
      <c r="E10" s="87"/>
      <c r="F10" s="86"/>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71"/>
      <c r="E14" s="371"/>
      <c r="F14" s="371"/>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73" t="s">
        <v>205</v>
      </c>
      <c r="D3" s="374"/>
      <c r="E3" s="374"/>
      <c r="F3" s="374"/>
      <c r="G3" s="375"/>
    </row>
    <row r="4" spans="3:7" s="39" customFormat="1" ht="33.75" customHeight="1" thickBot="1" x14ac:dyDescent="0.3">
      <c r="C4" s="50" t="s">
        <v>193</v>
      </c>
      <c r="D4" s="51" t="s">
        <v>202</v>
      </c>
      <c r="E4" s="376" t="s">
        <v>203</v>
      </c>
      <c r="F4" s="376"/>
      <c r="G4" s="52" t="s">
        <v>204</v>
      </c>
    </row>
    <row r="5" spans="3:7" ht="46.5" customHeight="1" x14ac:dyDescent="0.25">
      <c r="C5" s="47">
        <v>5</v>
      </c>
      <c r="D5" s="48" t="s">
        <v>24</v>
      </c>
      <c r="E5" s="377" t="s">
        <v>208</v>
      </c>
      <c r="F5" s="377"/>
      <c r="G5" s="49" t="s">
        <v>213</v>
      </c>
    </row>
    <row r="6" spans="3:7" ht="45" customHeight="1" x14ac:dyDescent="0.25">
      <c r="C6" s="42">
        <v>4</v>
      </c>
      <c r="D6" s="40" t="s">
        <v>23</v>
      </c>
      <c r="E6" s="378" t="s">
        <v>207</v>
      </c>
      <c r="F6" s="378"/>
      <c r="G6" s="43" t="s">
        <v>212</v>
      </c>
    </row>
    <row r="7" spans="3:7" ht="33.75" customHeight="1" x14ac:dyDescent="0.25">
      <c r="C7" s="42">
        <v>3</v>
      </c>
      <c r="D7" s="40" t="s">
        <v>25</v>
      </c>
      <c r="E7" s="378" t="s">
        <v>209</v>
      </c>
      <c r="F7" s="378"/>
      <c r="G7" s="43" t="s">
        <v>215</v>
      </c>
    </row>
    <row r="8" spans="3:7" ht="45" customHeight="1" x14ac:dyDescent="0.25">
      <c r="C8" s="42">
        <v>2</v>
      </c>
      <c r="D8" s="40" t="s">
        <v>26</v>
      </c>
      <c r="E8" s="378" t="s">
        <v>210</v>
      </c>
      <c r="F8" s="378"/>
      <c r="G8" s="43" t="s">
        <v>214</v>
      </c>
    </row>
    <row r="9" spans="3:7" ht="45.75" customHeight="1" thickBot="1" x14ac:dyDescent="0.3">
      <c r="C9" s="44">
        <v>1</v>
      </c>
      <c r="D9" s="45" t="s">
        <v>206</v>
      </c>
      <c r="E9" s="372" t="s">
        <v>211</v>
      </c>
      <c r="F9" s="372"/>
      <c r="G9" s="46" t="s">
        <v>216</v>
      </c>
    </row>
    <row r="10" spans="3:7" x14ac:dyDescent="0.25">
      <c r="C10" s="41"/>
      <c r="D10" s="41"/>
      <c r="E10" s="41"/>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8" customWidth="1"/>
    <col min="12" max="13" width="83.85546875" style="8" customWidth="1"/>
    <col min="14" max="16384" width="47.28515625" style="8"/>
  </cols>
  <sheetData>
    <row r="2" spans="3:9" ht="30" customHeight="1" thickBot="1" x14ac:dyDescent="0.3">
      <c r="C2" s="392" t="s">
        <v>281</v>
      </c>
      <c r="D2" s="392"/>
      <c r="E2" s="392"/>
      <c r="F2" s="393"/>
    </row>
    <row r="3" spans="3:9" ht="30" customHeight="1" thickBot="1" x14ac:dyDescent="0.3">
      <c r="C3" s="387" t="s">
        <v>218</v>
      </c>
      <c r="D3" s="388"/>
      <c r="E3" s="389"/>
      <c r="F3" s="64"/>
      <c r="G3" s="387" t="s">
        <v>225</v>
      </c>
      <c r="H3" s="389"/>
      <c r="I3" s="64"/>
    </row>
    <row r="4" spans="3:9" ht="36" customHeight="1" thickBot="1" x14ac:dyDescent="0.3">
      <c r="C4" s="59" t="s">
        <v>217</v>
      </c>
      <c r="D4" s="379" t="s">
        <v>219</v>
      </c>
      <c r="E4" s="380"/>
      <c r="G4" s="59" t="s">
        <v>217</v>
      </c>
      <c r="H4" s="63" t="s">
        <v>226</v>
      </c>
    </row>
    <row r="5" spans="3:9" ht="33.75" customHeight="1" x14ac:dyDescent="0.25">
      <c r="C5" s="60" t="s">
        <v>220</v>
      </c>
      <c r="D5" s="381" t="s">
        <v>222</v>
      </c>
      <c r="E5" s="382"/>
      <c r="G5" s="60" t="s">
        <v>220</v>
      </c>
      <c r="H5" s="56" t="s">
        <v>227</v>
      </c>
    </row>
    <row r="6" spans="3:9" ht="33.75" customHeight="1" x14ac:dyDescent="0.25">
      <c r="C6" s="61" t="s">
        <v>3</v>
      </c>
      <c r="D6" s="383" t="s">
        <v>223</v>
      </c>
      <c r="E6" s="384"/>
      <c r="G6" s="61" t="s">
        <v>3</v>
      </c>
      <c r="H6" s="57" t="s">
        <v>228</v>
      </c>
    </row>
    <row r="7" spans="3:9" ht="33.75" customHeight="1" thickBot="1" x14ac:dyDescent="0.3">
      <c r="C7" s="62" t="s">
        <v>221</v>
      </c>
      <c r="D7" s="385" t="s">
        <v>224</v>
      </c>
      <c r="E7" s="386"/>
      <c r="G7" s="62" t="s">
        <v>221</v>
      </c>
      <c r="H7" s="58" t="s">
        <v>229</v>
      </c>
    </row>
    <row r="8" spans="3:9" ht="47.25" customHeight="1" x14ac:dyDescent="0.25"/>
    <row r="9" spans="3:9" ht="36" customHeight="1" thickBot="1" x14ac:dyDescent="0.3">
      <c r="C9" s="390" t="s">
        <v>283</v>
      </c>
      <c r="D9" s="390"/>
      <c r="E9" s="390"/>
      <c r="F9" s="391"/>
    </row>
    <row r="10" spans="3:9" ht="105.75" thickBot="1" x14ac:dyDescent="0.3">
      <c r="C10" s="95" t="s">
        <v>250</v>
      </c>
      <c r="D10" s="95" t="s">
        <v>251</v>
      </c>
      <c r="E10" s="94" t="s">
        <v>273</v>
      </c>
      <c r="F10" s="95" t="s">
        <v>274</v>
      </c>
    </row>
    <row r="11" spans="3:9" ht="27.75" customHeight="1" thickBot="1" x14ac:dyDescent="0.3">
      <c r="C11" s="96" t="s">
        <v>252</v>
      </c>
      <c r="D11" s="97" t="s">
        <v>255</v>
      </c>
      <c r="E11" s="97" t="s">
        <v>256</v>
      </c>
      <c r="F11" s="98" t="s">
        <v>6</v>
      </c>
      <c r="H11" s="8">
        <v>100</v>
      </c>
    </row>
    <row r="12" spans="3:9" ht="27.75" customHeight="1" thickBot="1" x14ac:dyDescent="0.3">
      <c r="C12" s="96" t="s">
        <v>253</v>
      </c>
      <c r="D12" s="97" t="s">
        <v>257</v>
      </c>
      <c r="E12" s="97" t="s">
        <v>258</v>
      </c>
      <c r="F12" s="98" t="s">
        <v>7</v>
      </c>
      <c r="H12" s="8">
        <v>50</v>
      </c>
    </row>
    <row r="13" spans="3:9" ht="27.75" customHeight="1" thickBot="1" x14ac:dyDescent="0.3">
      <c r="C13" s="99" t="s">
        <v>254</v>
      </c>
      <c r="D13" s="97" t="s">
        <v>259</v>
      </c>
      <c r="E13" s="97" t="s">
        <v>260</v>
      </c>
      <c r="F13" s="98" t="s">
        <v>7</v>
      </c>
      <c r="H13" s="8">
        <v>0</v>
      </c>
    </row>
    <row r="14" spans="3:9" ht="27.75" customHeight="1" thickBot="1" x14ac:dyDescent="0.3">
      <c r="C14" s="96" t="s">
        <v>261</v>
      </c>
      <c r="D14" s="97" t="s">
        <v>263</v>
      </c>
      <c r="E14" s="97" t="s">
        <v>264</v>
      </c>
      <c r="F14" s="98" t="s">
        <v>7</v>
      </c>
    </row>
    <row r="15" spans="3:9" ht="27.75" customHeight="1" thickBot="1" x14ac:dyDescent="0.3">
      <c r="C15" s="96" t="s">
        <v>253</v>
      </c>
      <c r="D15" s="97" t="s">
        <v>257</v>
      </c>
      <c r="E15" s="97" t="s">
        <v>265</v>
      </c>
      <c r="F15" s="98" t="s">
        <v>7</v>
      </c>
    </row>
    <row r="16" spans="3:9" ht="27.75" customHeight="1" thickBot="1" x14ac:dyDescent="0.3">
      <c r="C16" s="99" t="s">
        <v>262</v>
      </c>
      <c r="D16" s="97" t="s">
        <v>259</v>
      </c>
      <c r="E16" s="97" t="s">
        <v>266</v>
      </c>
      <c r="F16" s="98" t="s">
        <v>7</v>
      </c>
    </row>
    <row r="17" spans="3:6" ht="27.75" customHeight="1" thickBot="1" x14ac:dyDescent="0.3">
      <c r="C17" s="96" t="s">
        <v>267</v>
      </c>
      <c r="D17" s="97" t="s">
        <v>263</v>
      </c>
      <c r="E17" s="97" t="s">
        <v>270</v>
      </c>
      <c r="F17" s="98" t="s">
        <v>7</v>
      </c>
    </row>
    <row r="18" spans="3:6" ht="27.75" customHeight="1" thickBot="1" x14ac:dyDescent="0.3">
      <c r="C18" s="96" t="s">
        <v>268</v>
      </c>
      <c r="D18" s="97" t="s">
        <v>257</v>
      </c>
      <c r="E18" s="97" t="s">
        <v>271</v>
      </c>
      <c r="F18" s="98" t="s">
        <v>7</v>
      </c>
    </row>
    <row r="19" spans="3:6" ht="27.75" customHeight="1" thickBot="1" x14ac:dyDescent="0.3">
      <c r="C19" s="99" t="s">
        <v>269</v>
      </c>
      <c r="D19" s="97" t="s">
        <v>259</v>
      </c>
      <c r="E19" s="97" t="s">
        <v>272</v>
      </c>
      <c r="F19" s="98" t="s">
        <v>7</v>
      </c>
    </row>
    <row r="23" spans="3:6" ht="34.5" customHeight="1" thickBot="1" x14ac:dyDescent="0.3">
      <c r="C23" s="390" t="s">
        <v>282</v>
      </c>
      <c r="D23" s="390"/>
      <c r="E23" s="390"/>
      <c r="F23" s="391"/>
    </row>
    <row r="24" spans="3:6" ht="32.25" customHeight="1" thickBot="1" x14ac:dyDescent="0.3">
      <c r="C24" s="387" t="s">
        <v>230</v>
      </c>
      <c r="D24" s="388"/>
      <c r="E24" s="389"/>
      <c r="F24" s="64"/>
    </row>
    <row r="25" spans="3:6" ht="38.25" customHeight="1" thickBot="1" x14ac:dyDescent="0.3">
      <c r="C25" s="59" t="s">
        <v>217</v>
      </c>
      <c r="D25" s="379" t="s">
        <v>234</v>
      </c>
      <c r="E25" s="380"/>
    </row>
    <row r="26" spans="3:6" ht="38.25" customHeight="1" x14ac:dyDescent="0.25">
      <c r="C26" s="60" t="s">
        <v>220</v>
      </c>
      <c r="D26" s="381" t="s">
        <v>231</v>
      </c>
      <c r="E26" s="382"/>
    </row>
    <row r="27" spans="3:6" ht="38.25" customHeight="1" x14ac:dyDescent="0.25">
      <c r="C27" s="61" t="s">
        <v>3</v>
      </c>
      <c r="D27" s="383" t="s">
        <v>232</v>
      </c>
      <c r="E27" s="384"/>
    </row>
    <row r="28" spans="3:6" ht="38.25" customHeight="1" thickBot="1" x14ac:dyDescent="0.3">
      <c r="C28" s="62" t="s">
        <v>284</v>
      </c>
      <c r="D28" s="385" t="s">
        <v>233</v>
      </c>
      <c r="E28" s="386"/>
    </row>
    <row r="32" spans="3:6" ht="26.25" x14ac:dyDescent="0.4">
      <c r="C32" s="65" t="s">
        <v>240</v>
      </c>
    </row>
    <row r="33" spans="3:11" ht="15.75" thickBot="1" x14ac:dyDescent="0.3"/>
    <row r="34" spans="3:11" s="66" customFormat="1" ht="28.5" customHeight="1" thickBot="1" x14ac:dyDescent="0.25">
      <c r="C34" s="68" t="s">
        <v>235</v>
      </c>
      <c r="D34" s="69" t="s">
        <v>236</v>
      </c>
      <c r="E34" s="69" t="s">
        <v>237</v>
      </c>
      <c r="F34" s="69" t="s">
        <v>238</v>
      </c>
      <c r="G34" s="70" t="s">
        <v>239</v>
      </c>
      <c r="K34" s="67"/>
    </row>
    <row r="35" spans="3:11" s="75" customFormat="1" ht="28.5" customHeight="1" x14ac:dyDescent="0.25">
      <c r="C35" s="71" t="s">
        <v>220</v>
      </c>
      <c r="D35" s="54" t="s">
        <v>112</v>
      </c>
      <c r="E35" s="54" t="s">
        <v>112</v>
      </c>
      <c r="F35" s="54">
        <v>2</v>
      </c>
      <c r="G35" s="49">
        <v>2</v>
      </c>
      <c r="K35" s="72"/>
    </row>
    <row r="36" spans="3:11" s="75" customFormat="1" ht="28.5" customHeight="1" x14ac:dyDescent="0.25">
      <c r="C36" s="73" t="s">
        <v>220</v>
      </c>
      <c r="D36" s="55" t="s">
        <v>112</v>
      </c>
      <c r="E36" s="55" t="s">
        <v>113</v>
      </c>
      <c r="F36" s="55">
        <v>2</v>
      </c>
      <c r="G36" s="43">
        <v>1</v>
      </c>
      <c r="K36" s="72"/>
    </row>
    <row r="37" spans="3:11" s="75" customFormat="1" ht="28.5" customHeight="1" x14ac:dyDescent="0.25">
      <c r="C37" s="73" t="s">
        <v>220</v>
      </c>
      <c r="D37" s="55" t="s">
        <v>112</v>
      </c>
      <c r="E37" s="55" t="s">
        <v>114</v>
      </c>
      <c r="F37" s="55">
        <v>2</v>
      </c>
      <c r="G37" s="43">
        <v>0</v>
      </c>
      <c r="K37" s="72"/>
    </row>
    <row r="38" spans="3:11" s="75" customFormat="1" ht="28.5" customHeight="1" x14ac:dyDescent="0.25">
      <c r="C38" s="73" t="s">
        <v>220</v>
      </c>
      <c r="D38" s="55" t="s">
        <v>114</v>
      </c>
      <c r="E38" s="55" t="s">
        <v>112</v>
      </c>
      <c r="F38" s="55">
        <v>0</v>
      </c>
      <c r="G38" s="43">
        <v>2</v>
      </c>
      <c r="K38" s="72"/>
    </row>
    <row r="39" spans="3:11" s="75" customFormat="1" ht="28.5" customHeight="1" x14ac:dyDescent="0.25">
      <c r="C39" s="73" t="s">
        <v>3</v>
      </c>
      <c r="D39" s="55" t="s">
        <v>112</v>
      </c>
      <c r="E39" s="55" t="s">
        <v>112</v>
      </c>
      <c r="F39" s="55">
        <v>1</v>
      </c>
      <c r="G39" s="43">
        <v>1</v>
      </c>
      <c r="K39" s="72"/>
    </row>
    <row r="40" spans="3:11" s="75" customFormat="1" ht="28.5" customHeight="1" x14ac:dyDescent="0.25">
      <c r="C40" s="73" t="s">
        <v>3</v>
      </c>
      <c r="D40" s="55" t="s">
        <v>112</v>
      </c>
      <c r="E40" s="55" t="s">
        <v>113</v>
      </c>
      <c r="F40" s="55">
        <v>1</v>
      </c>
      <c r="G40" s="43">
        <v>0</v>
      </c>
      <c r="K40" s="72"/>
    </row>
    <row r="41" spans="3:11" s="75" customFormat="1" ht="28.5" customHeight="1" x14ac:dyDescent="0.25">
      <c r="C41" s="73" t="s">
        <v>3</v>
      </c>
      <c r="D41" s="55" t="s">
        <v>112</v>
      </c>
      <c r="E41" s="55" t="s">
        <v>114</v>
      </c>
      <c r="F41" s="55">
        <v>1</v>
      </c>
      <c r="G41" s="43">
        <v>0</v>
      </c>
      <c r="K41" s="72"/>
    </row>
    <row r="42" spans="3:11" s="75" customFormat="1" ht="28.5" customHeight="1" thickBot="1" x14ac:dyDescent="0.3">
      <c r="C42" s="74" t="s">
        <v>3</v>
      </c>
      <c r="D42" s="53" t="s">
        <v>114</v>
      </c>
      <c r="E42" s="53" t="s">
        <v>112</v>
      </c>
      <c r="F42" s="53">
        <v>0</v>
      </c>
      <c r="G42" s="46">
        <v>1</v>
      </c>
      <c r="K42" s="72"/>
    </row>
    <row r="45" spans="3:11" ht="90" x14ac:dyDescent="0.25">
      <c r="C45" s="76" t="s">
        <v>241</v>
      </c>
      <c r="E45" s="76"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94" t="s">
        <v>93</v>
      </c>
      <c r="I1" s="394" t="s">
        <v>94</v>
      </c>
    </row>
    <row r="2" spans="1:15" ht="30" x14ac:dyDescent="0.25">
      <c r="A2" s="36" t="s">
        <v>13</v>
      </c>
      <c r="B2" s="36" t="s">
        <v>17</v>
      </c>
      <c r="C2" s="36" t="s">
        <v>20</v>
      </c>
      <c r="D2" s="36" t="s">
        <v>137</v>
      </c>
      <c r="E2" s="36" t="s">
        <v>95</v>
      </c>
      <c r="F2" s="36" t="s">
        <v>21</v>
      </c>
      <c r="G2" s="394"/>
      <c r="H2" s="36" t="s">
        <v>22</v>
      </c>
      <c r="I2" s="394"/>
      <c r="J2" s="36" t="s">
        <v>29</v>
      </c>
      <c r="K2" s="36" t="s">
        <v>31</v>
      </c>
      <c r="L2" s="36" t="s">
        <v>11</v>
      </c>
      <c r="M2" s="36" t="s">
        <v>12</v>
      </c>
      <c r="N2" s="36" t="s">
        <v>34</v>
      </c>
      <c r="O2" s="36" t="s">
        <v>36</v>
      </c>
    </row>
    <row r="3" spans="1:15" ht="30" x14ac:dyDescent="0.25">
      <c r="A3" s="8" t="s">
        <v>8</v>
      </c>
      <c r="B3" s="8" t="s">
        <v>18</v>
      </c>
      <c r="C3" s="8" t="s">
        <v>132</v>
      </c>
      <c r="D3" s="8" t="s">
        <v>141</v>
      </c>
      <c r="E3" s="8" t="s">
        <v>192</v>
      </c>
      <c r="F3" s="8" t="s">
        <v>96</v>
      </c>
      <c r="G3" s="37">
        <v>5</v>
      </c>
      <c r="H3" s="8" t="s">
        <v>97</v>
      </c>
      <c r="I3" s="37">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7">
        <v>4</v>
      </c>
      <c r="H4" s="8" t="s">
        <v>85</v>
      </c>
      <c r="I4" s="37">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7">
        <v>3</v>
      </c>
      <c r="H5" s="8" t="s">
        <v>99</v>
      </c>
      <c r="I5" s="37">
        <v>3</v>
      </c>
      <c r="J5" s="8" t="s">
        <v>3</v>
      </c>
      <c r="L5" s="8" t="s">
        <v>114</v>
      </c>
      <c r="M5" s="8" t="s">
        <v>114</v>
      </c>
      <c r="N5" s="8" t="s">
        <v>37</v>
      </c>
    </row>
    <row r="6" spans="1:15" ht="30" x14ac:dyDescent="0.25">
      <c r="A6" s="8" t="s">
        <v>15</v>
      </c>
      <c r="B6" s="8" t="s">
        <v>16</v>
      </c>
      <c r="C6" s="8" t="s">
        <v>135</v>
      </c>
      <c r="D6" s="8" t="s">
        <v>144</v>
      </c>
      <c r="E6" s="8" t="s">
        <v>153</v>
      </c>
      <c r="F6" s="8" t="s">
        <v>86</v>
      </c>
      <c r="G6" s="37">
        <v>2</v>
      </c>
      <c r="H6" s="8" t="s">
        <v>100</v>
      </c>
      <c r="I6" s="37">
        <v>2</v>
      </c>
      <c r="J6" s="8" t="s">
        <v>0</v>
      </c>
      <c r="N6" s="8" t="s">
        <v>116</v>
      </c>
    </row>
    <row r="7" spans="1:15" ht="30" x14ac:dyDescent="0.25">
      <c r="A7" s="8" t="s">
        <v>16</v>
      </c>
      <c r="B7" s="8" t="s">
        <v>19</v>
      </c>
      <c r="C7" s="8" t="s">
        <v>134</v>
      </c>
      <c r="D7" s="8" t="s">
        <v>145</v>
      </c>
      <c r="E7" s="8" t="s">
        <v>154</v>
      </c>
      <c r="F7" s="8" t="s">
        <v>150</v>
      </c>
      <c r="G7" s="37">
        <v>1</v>
      </c>
      <c r="H7" s="8" t="s">
        <v>101</v>
      </c>
      <c r="I7" s="37">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Usuario</cp:lastModifiedBy>
  <cp:lastPrinted>2018-11-26T22:05:36Z</cp:lastPrinted>
  <dcterms:created xsi:type="dcterms:W3CDTF">2013-05-09T21:35:12Z</dcterms:created>
  <dcterms:modified xsi:type="dcterms:W3CDTF">2023-12-14T19:34:35Z</dcterms:modified>
</cp:coreProperties>
</file>