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7"/>
  <workbookPr defaultThemeVersion="166925"/>
  <mc:AlternateContent xmlns:mc="http://schemas.openxmlformats.org/markup-compatibility/2006">
    <mc:Choice Requires="x15">
      <x15ac:absPath xmlns:x15ac="http://schemas.microsoft.com/office/spreadsheetml/2010/11/ac" url="F:\PLANEACION 2016-2023\2021\PDI 2020 - 2023\"/>
    </mc:Choice>
  </mc:AlternateContent>
  <xr:revisionPtr revIDLastSave="0" documentId="13_ncr:1_{162989F7-4092-4E9D-A12A-BC78CBC44DE8}" xr6:coauthVersionLast="36" xr6:coauthVersionMax="36" xr10:uidLastSave="{00000000-0000-0000-0000-000000000000}"/>
  <bookViews>
    <workbookView xWindow="0" yWindow="0" windowWidth="28800" windowHeight="11925" xr2:uid="{00000000-000D-0000-FFFF-FFFF00000000}"/>
  </bookViews>
  <sheets>
    <sheet name="Hoja1"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Q47" i="1" l="1"/>
  <c r="H47" i="1"/>
  <c r="Q44" i="1"/>
  <c r="Q37" i="1"/>
  <c r="Q29" i="1" l="1"/>
  <c r="Q49" i="1" l="1"/>
  <c r="H46" i="1"/>
  <c r="I46" i="1" s="1"/>
  <c r="Q45" i="1"/>
  <c r="Q43" i="1"/>
  <c r="Q39" i="1"/>
  <c r="Q36" i="1"/>
  <c r="Q35" i="1"/>
  <c r="Q34" i="1"/>
  <c r="Q33" i="1"/>
  <c r="Q28" i="1"/>
  <c r="Q27" i="1"/>
  <c r="Q25" i="1"/>
  <c r="Q24" i="1"/>
  <c r="Q23" i="1"/>
  <c r="Q22" i="1"/>
  <c r="Q21" i="1"/>
  <c r="Q19" i="1"/>
  <c r="Q26" i="1" l="1"/>
  <c r="Q31" i="1"/>
  <c r="Q32" i="1"/>
  <c r="Q40" i="1"/>
  <c r="Q41" i="1"/>
  <c r="Q42" i="1"/>
  <c r="Q48" i="1"/>
  <c r="Q50" i="1"/>
  <c r="Q18" i="1"/>
  <c r="G17" i="1"/>
  <c r="Q17" i="1" s="1"/>
</calcChain>
</file>

<file path=xl/sharedStrings.xml><?xml version="1.0" encoding="utf-8"?>
<sst xmlns="http://schemas.openxmlformats.org/spreadsheetml/2006/main" count="256" uniqueCount="183">
  <si>
    <t>Nombre del Proceso:</t>
  </si>
  <si>
    <t>Líder del Proceso:</t>
  </si>
  <si>
    <t>Fecha del Reporte:</t>
  </si>
  <si>
    <t>Periodo de Medición:</t>
  </si>
  <si>
    <t>Desde</t>
  </si>
  <si>
    <t>Hasta</t>
  </si>
  <si>
    <t>dd/mm/aaaa</t>
  </si>
  <si>
    <t>Meta Programada</t>
  </si>
  <si>
    <t>Responsable</t>
  </si>
  <si>
    <t>Meta Alcanzada</t>
  </si>
  <si>
    <t>% de avance del período</t>
  </si>
  <si>
    <t>Medio de Verificación</t>
  </si>
  <si>
    <t>Observaciones</t>
  </si>
  <si>
    <t>Avance cualitativo</t>
  </si>
  <si>
    <t>Nombre del instrumento de planificación sujeto de seguimiento</t>
  </si>
  <si>
    <t>Fórmula del Indicador</t>
  </si>
  <si>
    <t>Frecuencia de medición</t>
  </si>
  <si>
    <t xml:space="preserve">Objetivo/actividades/estrategias </t>
  </si>
  <si>
    <t>Indicador</t>
  </si>
  <si>
    <t>TRIM III</t>
  </si>
  <si>
    <t>TRIM IV</t>
  </si>
  <si>
    <t xml:space="preserve">SEGUIMIENTO A LA PLANEACIÓN ESTRATEGICA INSTITUCIONAL
</t>
  </si>
  <si>
    <t>Actualizacion: 25-05-2021</t>
  </si>
  <si>
    <t>Codigo: PE-PYM-REG-006</t>
  </si>
  <si>
    <t>Version: 02</t>
  </si>
  <si>
    <t>Planeacio y Mejoramiento</t>
  </si>
  <si>
    <t>Silvia Montoya</t>
  </si>
  <si>
    <t>Plan de desarrollo institucional 2020 - 2023</t>
  </si>
  <si>
    <t>Semestral</t>
  </si>
  <si>
    <t>META 2021</t>
  </si>
  <si>
    <t>Aumento de estudiantes matriculados</t>
  </si>
  <si>
    <t xml:space="preserve">Número de estudiantes matriculados en programas técnicos profesionales </t>
  </si>
  <si>
    <t xml:space="preserve">Número de estudiantes matriculados en programas técnicos laborales </t>
  </si>
  <si>
    <t>Ampliar la oferta académica institucional con pertinencia</t>
  </si>
  <si>
    <t>Aumento de cobertura de programas académicos</t>
  </si>
  <si>
    <t># de programas técnicos profesionales nuevos registrados en SACES</t>
  </si>
  <si>
    <t># de programas técnicos laborales registrados en la secretaría de educación</t>
  </si>
  <si>
    <t>Cantidad de programas registrados</t>
  </si>
  <si>
    <t># de programas técnicos profesionales existentes registrados en SACES</t>
  </si>
  <si>
    <t>Incrementar la apropiación de uso de recursos biliográficos a nivel institucional</t>
  </si>
  <si>
    <t>Porcentaje de usuarios que califican satisfactoriamente los servicios de la biblioteca</t>
  </si>
  <si>
    <t>(# de usuarios que califican satisfactoriamente los servicios de la biblioteca/# de usuarios de la biblioteca)*100</t>
  </si>
  <si>
    <t xml:space="preserve"> Consolidar alianzas estratégicas para la articulación interinstitucional, ampliación de oferta y la inclusión de mejores prácticas.</t>
  </si>
  <si>
    <t>Número de alianzas estratégicas consolidadas</t>
  </si>
  <si>
    <t>Cantidad de alianzas estratégicas consolidadas</t>
  </si>
  <si>
    <t>Redefinir la naturaleza institucional de acuerdo con el plan estratégico</t>
  </si>
  <si>
    <t>Institución redefinida</t>
  </si>
  <si>
    <t>Un (1) Documento de redefinición institucional formulado y aprobado</t>
  </si>
  <si>
    <t>Implementar estrategias para el mejoramiento del nivel de la segunda lengua en la comunidad educativa</t>
  </si>
  <si>
    <t xml:space="preserve">Número  de personas formadas </t>
  </si>
  <si>
    <t xml:space="preserve"># de personas formados </t>
  </si>
  <si>
    <t>Porcentaje de estudiantes,  docentes y funcionarios formados en ingles</t>
  </si>
  <si>
    <t>% de estudiantes, docentes y funcionarios con nivel de Inglés alto  </t>
  </si>
  <si>
    <t>Implementar la política de Internacionalización</t>
  </si>
  <si>
    <t>% porcentaje de implementación de la política</t>
  </si>
  <si>
    <t>(# de acciones implementadas / # de acciones planeadas) * 100</t>
  </si>
  <si>
    <t>% de cumplimiento en la Movilidad nacional e internacional  </t>
  </si>
  <si>
    <t xml:space="preserve">Fortalecer el proceso de extensión y proyección social </t>
  </si>
  <si>
    <t>Porcentaje de implementación de las estrategias definidas</t>
  </si>
  <si>
    <t>(# estrategias ejecutadas/ # de estrategias identificadas) * 100</t>
  </si>
  <si>
    <t>Atender las necesidades de los egresados</t>
  </si>
  <si>
    <t>Número de egresados que participaron en las estrategias</t>
  </si>
  <si>
    <t># de egresados que participaron en las estrategias</t>
  </si>
  <si>
    <t>Incrementar la cantidad estudiantes que acceden, permanecen y se graduan del INFOTEP</t>
  </si>
  <si>
    <t>Cantidad de estudiantes beneficiados con el plan de acceso, permanencia y graduación.</t>
  </si>
  <si>
    <t># de estudiantes beneficiados por las acciones del plan de acceso, permanencia y graduación</t>
  </si>
  <si>
    <t>Implementar una metodología para la mejora del desempeño en las pruebas saber PRO</t>
  </si>
  <si>
    <t>Porcentaje de Fortalecimiento de los resultados institucionales en las Pruebas Saber pro</t>
  </si>
  <si>
    <t>% de aumento del promedio global de la institución en las pruebas Saber Pro con respecto al año inmediatamente anterior</t>
  </si>
  <si>
    <t>Disminuir la deserción estudiantil</t>
  </si>
  <si>
    <t>Reducción de la deserción estudiantil</t>
  </si>
  <si>
    <t xml:space="preserve"># de estudiantes que desiertan/ # de estudiantes matriculados </t>
  </si>
  <si>
    <t>Formular e Implementar el plan de discapacidad</t>
  </si>
  <si>
    <t>Porcentaje de acciones implementadas</t>
  </si>
  <si>
    <t>(# de acciones implementadas/ # de acciones programadas) * 100</t>
  </si>
  <si>
    <t>Contribuir a la construcción de conocimiento y al desarrollo de la Ciencia, la Tecnología y la Innovación con el fin de contribuir a la cultura investigativa y construcción del conocimiento en la comunidad educativa</t>
  </si>
  <si>
    <t>Generación de conocimiento</t>
  </si>
  <si>
    <t># de productos propios generados de la gestión investigativa institucional</t>
  </si>
  <si>
    <t>Participación de estudiantes en los semilleros de investigación (meta no acumulativa)</t>
  </si>
  <si>
    <t># de estudiantes pertenencientes a semilleros de investigacion</t>
  </si>
  <si>
    <t>Diseñar y poner en marcha una estrategia institucional para el fortalecimiento e implementación de iniciativas de emprendimiento de la comunidad educativa</t>
  </si>
  <si>
    <t>Emprendimientos de la comunidad educativa financiados</t>
  </si>
  <si>
    <t># de iniciativas financiadas</t>
  </si>
  <si>
    <t xml:space="preserve">Ejecutar el modelo de autoevaluación institucional y programas de manera eficiente y eficaz   </t>
  </si>
  <si>
    <t>Aplicación del modelo de autoevaluación</t>
  </si>
  <si>
    <t>(# de acciones implementadas/ # de acciones formuladas) * 100</t>
  </si>
  <si>
    <t>Anual</t>
  </si>
  <si>
    <t>Vicerrectoría Académica</t>
  </si>
  <si>
    <t>Vicerrectoría Académica: Biblioteca</t>
  </si>
  <si>
    <t>Vicerrectoría Académica: Coordinación de Extensión</t>
  </si>
  <si>
    <t>Vicerrectoría Académica: Coordinación de Bienestar</t>
  </si>
  <si>
    <t>Vicerrectoría Académica: Coordinación Académica y Bienestar</t>
  </si>
  <si>
    <t>Vicerrectoría Académica: Coordinación de investigación</t>
  </si>
  <si>
    <r>
      <rPr>
        <sz val="11"/>
        <color theme="1"/>
        <rFont val="Calibri"/>
        <family val="2"/>
        <scheme val="minor"/>
      </rPr>
      <t xml:space="preserve">Numero de estudiantes matriulados y cargados al SNIES: </t>
    </r>
    <r>
      <rPr>
        <u/>
        <sz val="11"/>
        <color rgb="FF1155CC"/>
        <rFont val="Arial"/>
        <family val="2"/>
      </rPr>
      <t>https://drive.google.com/drive/folders/1dgGDvkW5JoE1OhTtS8Sy5uZjFcOEJYXd</t>
    </r>
  </si>
  <si>
    <t>Fortalecer el liderazgo y el talento humano bajo los principios de integridad y legalidad, como motores de la generación de los resultados institucionales.</t>
  </si>
  <si>
    <t>Política de Gestión Estratégica del Talento Humano implementada (% Acumulado)</t>
  </si>
  <si>
    <t>(# de acciones implementadas / # de acciones planeadas)*100</t>
  </si>
  <si>
    <t>Código de integridad implementado (% Acumulado)</t>
  </si>
  <si>
    <t>Planta de personal de docentes aumentada (meta no acumulativa)</t>
  </si>
  <si>
    <t># de docentes nuevos vinculados a la institución</t>
  </si>
  <si>
    <t>Cantidad de docentes capacitados</t>
  </si>
  <si>
    <t># de docentes capacitados</t>
  </si>
  <si>
    <t>Porcentaje de funcionarios formados</t>
  </si>
  <si>
    <t>% de funcionarios formados</t>
  </si>
  <si>
    <t xml:space="preserve">Cantidad de docentes formados </t>
  </si>
  <si>
    <t xml:space="preserve"># de docentes formados </t>
  </si>
  <si>
    <t>Definir la ruta estratégica que guiará la gestión institucional, con miras a garantizar los derechos, satisfacer las necesidades y solucionar los problemas de los ciudadanos, así como fortalecer la confianza ciudadana y la legitimidad.</t>
  </si>
  <si>
    <t>Documento Plan Estratégico 2021-2031  Formulado y Aprobado por el Consejo Directivo</t>
  </si>
  <si>
    <t>% de avance en la estructuración del documento</t>
  </si>
  <si>
    <t>Ejecución del Plan Estratégico 2021-2031</t>
  </si>
  <si>
    <t>(% de actividades ejecutadas / % de actividades planeadas)*100</t>
  </si>
  <si>
    <t>% Porcentaje implementación de políticas y planes institucionales</t>
  </si>
  <si>
    <t>(# de acciones implementadas / # de accciones planeadas)*100</t>
  </si>
  <si>
    <t>% de mejoramiento en los resultados del MIPG medidos a través del FURAG. </t>
  </si>
  <si>
    <t>% de mejoramiento en los resultados del FURAG</t>
  </si>
  <si>
    <t>Promover el mejoramiento continuo, a través de acciones, métodos y procedimientos de control y de gestión del riesgo, así como mecanismos para la prevención y evaluación de éste.</t>
  </si>
  <si>
    <t>Acciones para fomentar la cultura de autocontrol y autoregulación</t>
  </si>
  <si>
    <t>Acciones de monitoreo y supervisión para la mejora contínua</t>
  </si>
  <si>
    <t>Realizar las gestiones pertinentes para la obtención de una sede propia para el INFOTEP de San Andrés</t>
  </si>
  <si>
    <t>Iniciativa formulada</t>
  </si>
  <si>
    <t># de iniciativas formuladas</t>
  </si>
  <si>
    <t>Dotar y adecuar la institución con los recursos físicos y tecnológicos necesarios</t>
  </si>
  <si>
    <t>Cantidad de mts² de la institución adecuados y dotados</t>
  </si>
  <si>
    <t># de mts² adecuados y dotados</t>
  </si>
  <si>
    <t xml:space="preserve">Fomentar acciones para el aumento de ingresos por recursos propios </t>
  </si>
  <si>
    <t xml:space="preserve">% de aumento de ingresos por recursos propios </t>
  </si>
  <si>
    <t xml:space="preserve">% de aumento de recursos propios </t>
  </si>
  <si>
    <t>Vicerrectoría Administrativa y Financiera: Jefe de Talento Humano</t>
  </si>
  <si>
    <t>Vicerrectoría Administrativa y Financiera: Jefe de Talento Humano - Coordinación Académica</t>
  </si>
  <si>
    <t>Mediante las resoluciones 008 y 009 se nombra las dos docentes de tiempo completo nuevas Omaris Perez y Luisa Guerrero, vinculadas como docentes auxiliares. Las mismas fueron asignadas para liderar los programas de atención integral a la primera infancia y turismo sostenible, respectivamente.</t>
  </si>
  <si>
    <t>https://drive.google.com/drive/folders/12YY4TbV_MdKtXX1-DsJJNloeuJNmBPab</t>
  </si>
  <si>
    <t>Lideran: Rectoría y Planeación con apoyo de todos los procesos - Nerieth May</t>
  </si>
  <si>
    <t>Todos los procesos - Nerieth May</t>
  </si>
  <si>
    <t>La institución tuvo una importante mejora en el índice medición del desempeño -FURAG 2020- con respecto a la vigencia inmediatamente anterior, pasando de 80.4 a 90.4 puntos un 112,4% de mejoramiento. El ranking quedó como se relaciona:
8 políticas con puntajes iguales o superiores a los 90 puntos:
1.	Gestión del conocimiento: 98.8
2.	Control interno: 97.7
3.	Participación ciudadana en la gestión pública: 96.5
4.	Talento humano: 96.1
5.	Planeación institucional: 94.6
6.	Gestión estadística: 91.9
7.	Integridad: 90.3
8.	Fortalecimiento organizacional y simplificación de procesos: 90
7 políticas con puntajes entre los 80 – 89 puntos:
1.	Seguridad digital: 88
2.	Defensa jurídica: 87.7
3.	Servicio al ciudadano: 87.1
4.	Racionalización de trámites: 87
5.	Transparencia y acceso a la información pública: 86.7
6.	Seguimiento y evaluación al desempeño: 85.3
7.	Gobierno digital: 84.9
2 políticas por debajo de los 80 puntos:
1.	Gestión documental: 76.3
2.	Gestión presupuestal y eficiencia del gasto: 68.8
Con base en este resultado, se decide que el plan de intervención de políticas MIPG se va a formular con el fin de mejorar el desempeño de las tres políticas que quedaron por debajo de los 85 puntos, más la política de servicio al ciudadano, ya que tenemos importantes rezagos en la misma, aún cuando se mejoró el índice con respecto al 2019.</t>
  </si>
  <si>
    <r>
      <rPr>
        <sz val="11"/>
        <color theme="1"/>
        <rFont val="Calibri"/>
        <family val="2"/>
        <scheme val="minor"/>
      </rPr>
      <t xml:space="preserve">Resultados de la medición del Índice de Desempeño Institucional (FURAG 2020): </t>
    </r>
    <r>
      <rPr>
        <u/>
        <sz val="11"/>
        <color rgb="FF1155CC"/>
        <rFont val="Arial"/>
        <family val="2"/>
      </rPr>
      <t>https://app.powerbi.com/view?r=eyJrIjoiZGE2MzQ1YTQtYWI3ZC00YTdiLWJkY2ItNzI2YmU3YzQ1ZTk5IiwidCI6IjU1MDNhYWMyLTdhMTUtNDZhZi1iNTIwLTJhNjc1YWQxZGYxNiIsImMiOjR9&amp;pageName=ReportSection396d1cd03a850a004c59</t>
    </r>
  </si>
  <si>
    <t xml:space="preserve">Control Interno y Planeación - Nerieth May </t>
  </si>
  <si>
    <t xml:space="preserve">Rectoría y Vicerrectoría Académica - Silvia Montoya </t>
  </si>
  <si>
    <t>Rectoría y Planeación</t>
  </si>
  <si>
    <t>Trimestral</t>
  </si>
  <si>
    <t>Se aplica encuesta a comunidad academica donde el 30 y el 40% dice que los servicios de satisfaccion de Biblioteca son excelentes, entre el 50 y el 60% dice que es bueno, entre el 12% y el 20% dice que es regular y un 10% dice que es malo. Se adjunta enlace de encuestas diseñada en google forms.</t>
  </si>
  <si>
    <t xml:space="preserve">https://drive.google.com/drive/folders/1mg8NKriTHdog2F4acZRM-fu40VrOk4Re </t>
  </si>
  <si>
    <t>Se contruyen los siguientes documentos para la redefinición de la institución por ciclos propedeúticos: Estatuto General, Reglamento estudiantil, PEI que ya estan aprobados por el organo de maximo gobierno de la institución.</t>
  </si>
  <si>
    <t xml:space="preserve">Estatuto General: https://infotepsai.edu.co/infotep/normatividad/acuerdos/acuerdos-2021/2079-acuerdo-034-de-2021-aprobacion-del-proyecto-de-modificacion-del-estatuto-general/file 
Reglamento estudiantil: https://infotepsai.edu.co/infotep/normatividad/acuerdos/acuerdos-2021/2078-acuerdo-033-de-2021-aprobacion-del-proyecto-de-reglamento-estudiantil/file 
PEI: https://infotepsai.edu.co/infotep/normatividad/acuerdos/acuerdos-2021/2076-acuerdo-030-de-2021-aprobacion-de-modificacion-del-proyecto-educativo-institucional/file 
Aprobación solicitud de redefinición por ciclos propedéuticos: https://infotepsai.edu.co/infotep/normatividad/acuerdos/acuerdos-2021/2077-acuerdo-032-de-2021-aprobacion-de-solicitud-de-redefinicion-por-ciclos-propedeuticos/file  </t>
  </si>
  <si>
    <t xml:space="preserve">Estatuto General: https://infotepsai.edu.co/infotep/normatividad/acuerdos/acuerdos-2021/2079-acuerdo-034-de-2021-aprobacion-del-proyecto-de-modificacion-del-estatuto-general/file 
Reglamento estudiantil: https://infotepsai.edu.co/infotep/normatividad/acuerdos/acuerdos-2021/2078-acuerdo-033-de-2021-aprobacion-del-proyecto-de-reglamento-estudiantil/file 
PEI: https://infotepsai.edu.co/infotep/normatividad/acuerdos/acuerdos-2021/2076-acuerdo-030-de-2021-aprobacion-de-modificacion-del-proyecto-educativo-institucional/file 
Aprobación solicitud de redefinición por ciclos propedéuticos: https://infotepsai.edu.co/infotep/normatividad/acuerdos/acuerdos-2021/2077-acuerdo-032-de-2021-aprobacion-de-solicitud-de-redefinicion-por-ciclos-propedeuticos/file </t>
  </si>
  <si>
    <t>Se contrató a un docente en el área de inglés para dictar las clases de creole e inglés y cargar los contenidos digitales de inglés a la plataforma Q10,Los estudiantes de creole están culminando el primer curso de creole básico que tiene una duración de 3 meses y el segundo módulo inicia el 2 de agosto, el docente del área sigue en el proceso de formación y estar vinculado con la institución hasta noviembre .Se inició el curso de creole intermedio virtual con 27 estudiantes el 2 de agosto y este curso culmina el 2 de noviembre con una duración de 60 horas. se hizo la adquisición de 437 licencias de cambridge para poder evaluar los conocimientos en segunda lengua de los estudiantes y funcionarios de nuestra institución y 75 licencias de examenes de suficiencia para los estudiantes o funcionarios de la institución. se abrio un curso de ingles presencial con 6 estudiantes  con una intensidad horaria de 5 horas semanales y se celebró el día de la emancipación en la institución, con un programa cultural que ofreció, historia, danza, cultura y gastronomía raizal</t>
  </si>
  <si>
    <t>https://drive.google.com/drive/folders/1PDzcCJo-hDSCbbbAwG5bVdhZzxJNrpXD</t>
  </si>
  <si>
    <t>Se contrató dos docentes para dictar inglés a todos los funcionarios de la institución desde el primer semestre para mejorar sus competencias comunicativas, el segundo semestre comenzó el día 2 de agosto. Se han aplicado pruebas diagnósticas de cambridge y el 2022, seguiran las pruebas para todos los estudiantes de la institución. En el 2022 siguen las capacitaciones de los docentes y directivos en competencias en segunda lengua</t>
  </si>
  <si>
    <t xml:space="preserve">Participación en semana Internacional RCI Nodo Caribe Octubre 2021-Realización de la primera semana Internacional de IINFOTEP San Andrés 2021- Participción en Jornada de Etnias,Lenguas y Cultura de la Region Caribe </t>
  </si>
  <si>
    <r>
      <rPr>
        <sz val="11"/>
        <color theme="1"/>
        <rFont val="Arial"/>
        <family val="2"/>
      </rPr>
      <t>Certificaciones e Informes de Semana Internacional INFOTEP:</t>
    </r>
    <r>
      <rPr>
        <u/>
        <sz val="11"/>
        <color theme="1"/>
        <rFont val="Arial"/>
        <family val="2"/>
      </rPr>
      <t xml:space="preserve"> https://drive.google.com/drive/folders/1pmE3FbZ3qiaX0fry00E5J-JU00sKunm4 </t>
    </r>
  </si>
  <si>
    <t xml:space="preserve">Movilidad entrantes de docentes en actividades curriculares de programa de Contabilidad, Primera Infancia y Un Diplomático de la Embajada de Panamá. Desarrollo de clases espejo de Programa de Contabilidad de Costos y Realización de jornada conjunta de juegos y lúdicas del Programa de Primera Infancia con INFOTEP HVG. </t>
  </si>
  <si>
    <t xml:space="preserve">Informe de Gestión ärea de Extensión: https://drive.google.com/drive/folders/1pmE3FbZ3qiaX0fry00E5J-JU00sKunm4 </t>
  </si>
  <si>
    <t>Participación en cuarto encuentro de extensión Nodo Caribe ASCUN-muestr cultural virtual en el encuentro de extesnsión- Resalización de seis Diplomados y un curso corta de educación complementario, capacitación en RST a los estudiantes del programa de contabilidad en alianza con la DIAN. Adquisición de elementos para laboratorio de sistemas para estudiantes de procesos informáticos</t>
  </si>
  <si>
    <t>Informe de gestion área de extensión</t>
  </si>
  <si>
    <t>Durante el enuentro de Egresados 2021 se hizo un taller en el cual los egresados dieron sus puntos de vistas respecto a las formas en las que la institución debe vincularlos</t>
  </si>
  <si>
    <t xml:space="preserve">Estudio previo de encuentro de egresados: https://drive.google.com/drive/folders/1gjzTyhrv9R9NJ0uQZbT4GcUz43l30w-t
Informe encuentro de Egresados: https://drive.google.com/drive/folders/1gjzTyhrv9R9NJ0uQZbT4GcUz43l30w-t </t>
  </si>
  <si>
    <t>Permanencia estudiantil:  en este programa se
implementan todas las acciones necesarias para disminuir la deserción y
mantener la permanencia estudiantil en la institución. Está conformada por 5
líneas, de acuerdo a los lineamientos de la política de bienestar nacional e
institucional:
1. Promoción y prevención en salud
2. Desarrollo humano
3. Salud y deporte
4. Apoyo socio-económico
5. Actividades culturales
Para las vigencias 2020 y 2021 la institución se enfocó en las 4 primeras líneas.
Presentación de resultados del área:
•	Entrega de 3.155 incentivos para el beneficio de la población estudiantil
•	Línea Promoción y prevención en salud: se beneficiaron a 698 estudiantes con las campañas de sobre la importancia del cáncer de mama; sensibilización sobre el cuidado contra el COVID y aplicación de pruebas rápidas de diagnóstico a los estudiantes; alimentación sana y estilos de vida saludable; asesorías de salud individuales y grupales.
•	Línea Desarrollo Humano: en esta línea se beneficiaron a 731 estudiantes con el servicio de atención psicosocial por problemáticas individuales, talleres de desarrollo humano y orientación psicológica a estudiantes.
•	Línea Salud y Deporte: Se tiene un total de 88 estudiantes beneficiados con el uso del gimnasio presencialmente y la actividad virtual de INFOFIT en casa.
•	Línea de apoyo socio-económico: en esta estrategia se priorizaron las necesidades de los estudiantes, por lo cual se entregaron los siguientes incentivos:
-	Préstamo de computadores: 160 estudiantes beneficiados
-	Bonos de transporte: con corte 31 de agosto, se han entregado un total de 1022 bonos, beneficiando a un total de 56 estudiantes
-	Bonos de Conectividad: 75 estudiantes recibieron este benificio.                                                      
-	Entrega de camisetas: 178      
•	Línea de permanencia y graduación: en esta estrategia se beneficiaron un total de 889 estudiantes para el 2021, las actividades desarrolladas en este programa fueron:
•	Seguimiento para prevenir la deserción: 889 estudiantes
•	Talleres pertinentes a temas para prevenir la deserción: 220
•	Preparación y acompañamiento pruebas T&amp;T: 87                                                                                                                  
Toda la información reportada es con Corte 31-dic-2021</t>
  </si>
  <si>
    <t xml:space="preserve">Informe de gestión bienestar: https://drive.google.com/drive/folders/1tjTtcroTuJDxHuiA5ZbmFGSZ_Bv-SoSe </t>
  </si>
  <si>
    <t>De un semestre a otro la población disminuyó en un 64%, gran parte debido a que 149 estudiantes se matricularon en el primer semestre, sin embargo, no culminaron el ciclo, es decir, solo surtieron el paso correspondiente a matrícula, nunca asistieron a clase, no cancelaron semestre, ni realizar acción alguna. Por otra parte, 17 cancelaron matrícula, 41 eran de cuarto semestre y no continuaban estudios en e2021-1, 60 continuaron sus estudios en otra ciudad, 2 no pudieron continuar porque fueron privados de la libertad, 19 manifestaron que con la apertura del comercio y el turismo, les era más rentable trabajar que estudiar, y 30 manifestaron tener dificultades con la plataforma.</t>
  </si>
  <si>
    <r>
      <rPr>
        <sz val="11"/>
        <color rgb="FF000000"/>
        <rFont val="Arial"/>
        <family val="2"/>
      </rPr>
      <t xml:space="preserve">INFORME DESERCION PARA EL CONSEJO DIRECTIVO: </t>
    </r>
    <r>
      <rPr>
        <u/>
        <sz val="11"/>
        <color rgb="FF000000"/>
        <rFont val="Arial"/>
        <family val="2"/>
      </rPr>
      <t>https://drive.google.com/drive/folders/1tjTtcroTuJDxHuiA5ZbmFGSZ_Bv-SoSe</t>
    </r>
  </si>
  <si>
    <t>No se logró esta meta, dadas las dificultades de formalizar el convenio mediante el cual se iba a llevar a cabo</t>
  </si>
  <si>
    <t>Un producto de Investigación (Artículo Científico) presentado a revista Indexada Generado por el Grupo de Investigación.</t>
  </si>
  <si>
    <t xml:space="preserve">Pantallazo y correo de la postulación del artículo.  Artículo y oficio de autorización de la postulación de los autores: https://drive.google.com/drive/folders/1snThRkGgSnwjg9LuxfJFNam2euWgV66e </t>
  </si>
  <si>
    <t>Listado de estudiantes que hacen parte del semillero de Investigación.</t>
  </si>
  <si>
    <t>Soporte Base de Datos Semillero Investigación: https://drive.google.com/drive/folders/1snThRkGgSnwjg9LuxfJFNam2euWgV66e</t>
  </si>
  <si>
    <t xml:space="preserve">Se desarrolla una estrategia institucional conjunta liderada por el area de Investigación que facilita la convocatoria de un Concurso Interno de Emprendimiento denominado INFOTEP BUSINESS STAR UP, el cual contempla la convocatoria, talleres de estructuración del modelo de negocios, presentación pitch video y evaluación externa de las propuestas. </t>
  </si>
  <si>
    <t>Resolución No. 135 de 2021 y Términos de referencia de la convocatoria, registros fotográficos, listados de asistencia: https://drive.google.com/drive/folders/16k9EMTjGd5m9C0UWYs1fhCU0ZXUNiouA</t>
  </si>
  <si>
    <t>Plan institucional  de capacitaciones: con los recursos asignados al área se planearon las siguientes capacitaciones para el personal:
•	Manejo del tiempo
familia, trabajo, sanidad emocional
•	Manejo de estrés y carga laboral
•	Superando diferencias
evitando depresión en tiempos dificiles
•	Superando obstaculos para ser mejor versión de mi
•	Conflictos laborales y como solucionarlos
•	Auditoria interna de los sistemas de seguridad
tecnología de la cuarta revolución industrial
•	Enfermedades posturales
higiene postural
pausas activas
•	Enfermedades ocasionados por los malos hábitos alimenticios: enfermedades coronarias, hipertensión, diabetes tipo II
•	Fundamentos jurídicos de contratación estatal
normativa vigente
introducción básica de la modalidad de selección
planificación contractual
requisitos básicos de estudios previos 
análisis del sector
supervisión e interventoría
patologías de la contratación estatal
Plan de incentivos institucionales: entrega de bonos de mercado (Mr ahorro)
Convenio de libranza con CAJASAI 
Transporte a la institución en bicicleta.
Plan de previsión de recursos humanos: Evidencias de nómina
Plan anual de vacantes: Se hizo el acuerdo para cubrir los 15 cargos en provisionalidad</t>
  </si>
  <si>
    <r>
      <rPr>
        <sz val="11"/>
        <color theme="1"/>
        <rFont val="Arial"/>
        <family val="2"/>
      </rPr>
      <t xml:space="preserve">Plan de Previsión: </t>
    </r>
    <r>
      <rPr>
        <u/>
        <sz val="11"/>
        <color theme="1"/>
        <rFont val="Arial"/>
        <family val="2"/>
      </rPr>
      <t xml:space="preserve">https://drive.google.com/drive/folders/1bruKThOcyxF-DJLXxUkYjtm14bM7jwdw
</t>
    </r>
    <r>
      <rPr>
        <sz val="11"/>
        <color theme="1"/>
        <rFont val="Arial"/>
        <family val="2"/>
      </rPr>
      <t>Plan de incentivos:</t>
    </r>
    <r>
      <rPr>
        <u/>
        <sz val="11"/>
        <color theme="1"/>
        <rFont val="Arial"/>
        <family val="2"/>
      </rPr>
      <t xml:space="preserve"> https://drive.google.com/drive/folders/1qHw3hwawpojmBIiOzI-reqCP5hEnpjv4
</t>
    </r>
    <r>
      <rPr>
        <sz val="11"/>
        <color theme="1"/>
        <rFont val="Arial"/>
        <family val="2"/>
      </rPr>
      <t xml:space="preserve">Plan de vacantes: </t>
    </r>
    <r>
      <rPr>
        <u/>
        <sz val="11"/>
        <color theme="1"/>
        <rFont val="Arial"/>
        <family val="2"/>
      </rPr>
      <t>https://drive.google.com/drive/folders/1NVOeu-Vgs_OzL096yo89x6jXqS4cjqcc</t>
    </r>
  </si>
  <si>
    <t>Bajo el liderazgo del proceso de investigación, se llevó a cabo un taller dirigido a los docentes y miembros del semillero de investigación. Contó con la asistencia de los siete (7) docentes de planta, cuatro (4) y seis (6) docentes ocasionales.</t>
  </si>
  <si>
    <r>
      <rPr>
        <sz val="11"/>
        <rFont val="Arial"/>
        <family val="2"/>
      </rPr>
      <t xml:space="preserve">Evidencia de capacitación de investigación: </t>
    </r>
    <r>
      <rPr>
        <u/>
        <sz val="11"/>
        <color rgb="FF0000FF"/>
        <rFont val="Arial"/>
        <family val="2"/>
      </rPr>
      <t>https://drive.google.com/file/d/1Zn-3kuDLXx1jdPWb3wQ45XB-WTXWUtOK/view?usp=sharing</t>
    </r>
  </si>
  <si>
    <t>Se diseñó la metodología para la formulación del Plan Estratégico 2021 - 2031. En este documento se contemplan 5 etapas para la formulación del Plan, el cual iniciaría desde febrero de 2022, estas son: i.	Etapa de preparación: en la cual se van a hacer talleres de sensibilización con los grupos de valor de la institución y se debe hacer la preparación previa de actualizar todos los documentos e información pertinente a la formulación del plan estratégico
ii.	Etapa de Divergencia: en este segundo momento, se buscará promover el dialogo, la reflexión y la discusión de los diferentes grupos de valor acerca del futuro del INFOTEP. Todo esto, a través de mecanismos apropiados, que permitan establecer la visión colectiva acerca de la institución y definir “¿Qué se quiere llegar a ser?”.
iii.	Etapa de Emergencia: en la tercera etapa, el propósito se centra en la reflexión de las ideas y la emergencia de una idea compartida del futuro institucional. En esta etapa se desarrollarán dos etapas: 
a)	Primera Fase: Propuestas de ajustes al PEI
b)	Segunda Fase: Construcción del nuevo PEI
iv.	Etapa De Convergencia: Construcción Colectiva Del Plan Estratégico Institucional 2021-2031: La última etapa, se ejecutará en cuatro (4) fases:
a)	Primera Fase: Mesas de trabajo por lineamiento estratégico
b)	Segunda Fase: Construcción de las políticas, estrategias, programas y metas. 
c)	Tercera Fase: Consolidación del plan estratégico. 
d)	Cuarta Fase: Socialización y retroalimentación. 
v.	Etapa de aprobación y socialización: cuando el Plan Estratégico Institucional 2021-2031 del INFOTEP sea aprobado por el consejo directivo, se realizará un evento único de presentación y socialización del mismo, e cual fue construido y logrado de manera colectiva. La rectoría junto a la Oficina de Planeación, serán los encargados de liderar esta etapa final.</t>
  </si>
  <si>
    <t>https://drive.google.com/drive/folders/14xZwWBEkfRXrfIyTuQz56N9GWfIf8MDS</t>
  </si>
  <si>
    <t xml:space="preserve">Se cuenta con la propuesta -  estamos en proceso de revision por el equipo de apoyo en comunicaciones y  diseño - para establecer los canales de divulgacion. se va a trabajar el ultimo trimestre- para lograr hacer la campaña y seguidamente la evaluacion y facilitar la interiorizacion </t>
  </si>
  <si>
    <t>Se suscribieron contratos para el mantemiento y adecuación espacios para el mejoramiento de la infraestructura física de la entidad y para el mantenimiento, adecuación, mejoramiento del sistema eléctrico de mediana y baja tensión, tableros de circuitos en pisos, mediciones circuitos y ramales, planta eléctrica y subestación eléctrica (2.600 mts2 de pintura, 50 mts de resane, 17 ml de reconstrucción viga en concreto, 68.10 ml de baranda)</t>
  </si>
  <si>
    <t>La meta no tiene programación para el 2021</t>
  </si>
  <si>
    <t>Se incrementó en un 233% el numero de estudiantes matriculados para el periodo 2021-1</t>
  </si>
  <si>
    <t>https://drive.google.com/drive/folders/1tjTtcroTuJDxHuiA5ZbmFGSZ_Bv-SoSe</t>
  </si>
  <si>
    <t>La vicerrectoría se encontraba estructurando el informe de autoevaluación y los planes de mejoramiento a la fecha del corte del seguimiento</t>
  </si>
  <si>
    <t xml:space="preserve">Se hizo la solicitud a los funcionarios de que diligenciaran la declaración de bienes y rentas y conflictos de interés, a la fecha se cuenta con 12 personas que lo realizaron, los 3 directivos que deben adelantarlo por ley para ser publicado en la página web, más 5 funcionarios de planta y 3 contratistas.
Se llevó a cabo de forma dirigida el curso de transparencia de la escuela corporativa del sector, este fue realizado los días 14 y 15 de abril, mediante taller virtual liderado por la oficina de planeación, dadas las directrices emitidas por la Rectora.  Se contó con la participación de veinticuatro (24) funcionarios de planta, los cuales fueron certificados por el MEN + dos servidores que hicieron el la función pública para un total de veintiseis (26). Para el corte del tercer trimestre se cerró con 5 contratistas participantes. Por su parte, este grupo de valor lo realizó con la misma metodología en septiembre, logrando que participaran en las jornadas y se certificaran un total de diez (10) personas. Se adelantó de forma dirigida el curso de transparencia de la función pública y lo realizaron un total  (21) contratistas y para la participación de los funcionarios en los encuentros naranja y deportivo, se apoyaron a un total de 10 funcionarios para que lo culminaron, terminando el balance con catorce (14) funcionarios certificados con el curso de función pública.
Se culmina la vigencia con la implementación exitosa del manual RITA:
1. Formulación y aprobación de la política antifraude y antipiratería (acuerdo 019 de 2021)
2. Formulación de la política antisoborno (acuerdo 018 de 2021)
3. Ratificar el compromiso de cumplimiento con lo contemplado en las políticas MIPG de:
- Transparencia y acceso a la información pública: dentro de los requerimientos de esta política se hizo toda la gestión para poner al día la página con los nuevos lineamientos de la resolución 1519 de 2020
- Integridad (se viene adelantando desde el mes de marzo actividades de apropiación del código de integridad y se hizo la solicitud a los funcionarios de que diligenciaran la declaración de bienes y rentas y conflictos de interés)
4. Realizar de forma dirigida el curso de integridad, transparencia y lucha contra la corrupción de la función pública, se contó con la participación y certificación de 21 contratistas y 14 funcionarios de planta
5. Implementación del canal de denuncia en la página web y nombramiento del oficial de transparencia.
6. Procedimiento para el manejo de las denuncias de corrupción.
</t>
  </si>
  <si>
    <t xml:space="preserve">https://drive.google.com/drive/u/0/folders/1IVz_cVxdYdbwG06_w5Znc4Byww1l9_yi _listado de personas que han diligenciado _correo en el que se le solicita a los funcionarios que deben hacerlo    
Certificaciones de funcionarios y contratistas https://drive.google.com/drive/folders/1b17zaFY2__uhmKla7Nt3Qd0_N9XMeVv_?usp=sharing
https://drive.google.com/drive/folders/1yphkkeiMLtRoQ1DbEq2GXQcSX9I4Gb0R?usp=sharing https://drive.google.com/drive/folders/1rwGc718IYbmGKeGpfy9Ocv4VhVr9IJ2L
</t>
  </si>
  <si>
    <t xml:space="preserve">La batería de indicadores del INFOTEP se diseñó y consolidó con la recopilación de los indicadores de seguimiento a los instrumentos de planificación institucional, recopila todas las: Políticas (misionales, institucionales y sectoriales). Planes (sectoriales, misionales e institucionales) De forma que se pueda hacer la adecuada medición del avance de la gestión institucional.
 Este instrumento recopila los indicadores de un total de:
 31 políticas (8 misionales, 18 de MIPG, 5 institucionales)
 5 Planes (1 sectorial, 1 misionales, 3 institucionales)
 0 programas (a la fecha la institución no tiene consolidado programas)
Una vez cerrada la medición del avance en la implementación de los planes y políticas institucionales y sectoriales se concluye que: el INFOTEP San Andrés tiene un porcentaje de cumplimiento de metas del 78% de las acciones planteadas en los planes MIPG para el tercer trimestre. El plan de acción en el componente institucional tiene un avance de 232% y el misional avanzó en un 101%, de acuerdo a lo planeado para la vigencia, lo anterior teniendo en cuenta que hay metas que superan lo programado, arrastrando el resultado general. Remitirse a las matrices de seguimiento, para ver los indicadores con rezago, los que están con el avance acorde a la planeación y los que sobrepasaron la meta planeada.
</t>
  </si>
  <si>
    <t>propuesta fisica - correos electronicos, etc</t>
  </si>
  <si>
    <t>No tiene asignación de metas para el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</si>
</sst>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quot;$&quot;\ * #,##0_-;\-&quot;$&quot;\ * #,##0_-;_-&quot;$&quot;\ * &quot;-&quot;_-;_-@_-"/>
    <numFmt numFmtId="164" formatCode="0.0%"/>
  </numFmts>
  <fonts count="39" x14ac:knownFonts="1">
    <font>
      <sz val="11"/>
      <color theme="1"/>
      <name val="Calibri"/>
      <family val="2"/>
      <scheme val="minor"/>
    </font>
    <font>
      <sz val="11"/>
      <color theme="1"/>
      <name val="Calibri"/>
      <family val="2"/>
      <scheme val="minor"/>
    </font>
    <font>
      <sz val="11"/>
      <color theme="1"/>
      <name val="Tahoma"/>
      <family val="2"/>
    </font>
    <font>
      <b/>
      <sz val="10"/>
      <name val="Tahoma"/>
      <family val="2"/>
    </font>
    <font>
      <sz val="11"/>
      <color indexed="8"/>
      <name val="Arial"/>
      <family val="2"/>
    </font>
    <font>
      <b/>
      <sz val="11"/>
      <color theme="1"/>
      <name val="Tahoma"/>
      <family val="2"/>
    </font>
    <font>
      <b/>
      <sz val="9"/>
      <color theme="1"/>
      <name val="Tahoma"/>
      <family val="2"/>
    </font>
    <font>
      <sz val="11"/>
      <name val="Tahoma"/>
      <family val="2"/>
    </font>
    <font>
      <sz val="9"/>
      <color theme="1"/>
      <name val="Tahoma"/>
      <family val="2"/>
    </font>
    <font>
      <b/>
      <sz val="9"/>
      <color theme="0"/>
      <name val="Tahoma"/>
      <family val="2"/>
    </font>
    <font>
      <b/>
      <sz val="14"/>
      <name val="Tahoma"/>
      <family val="2"/>
    </font>
    <font>
      <sz val="10"/>
      <name val="Arial"/>
      <family val="2"/>
    </font>
    <font>
      <sz val="11"/>
      <name val="Calibri"/>
      <family val="2"/>
      <scheme val="minor"/>
    </font>
    <font>
      <sz val="10"/>
      <name val="Calibri"/>
      <family val="2"/>
      <scheme val="minor"/>
    </font>
    <font>
      <sz val="24"/>
      <color theme="1"/>
      <name val="Tahoma"/>
      <family val="2"/>
    </font>
    <font>
      <sz val="11"/>
      <color theme="1"/>
      <name val="Calibri"/>
      <family val="2"/>
    </font>
    <font>
      <sz val="10"/>
      <color rgb="FF000000"/>
      <name val="Calibri"/>
      <family val="2"/>
    </font>
    <font>
      <sz val="11"/>
      <color rgb="FF000000"/>
      <name val="Calibri"/>
      <family val="2"/>
    </font>
    <font>
      <u/>
      <sz val="11"/>
      <color theme="1"/>
      <name val="Arial"/>
      <family val="2"/>
    </font>
    <font>
      <u/>
      <sz val="11"/>
      <color rgb="FF1155CC"/>
      <name val="Arial"/>
      <family val="2"/>
    </font>
    <font>
      <sz val="11"/>
      <color rgb="FF000000"/>
      <name val="Arial"/>
      <family val="2"/>
    </font>
    <font>
      <u/>
      <sz val="11"/>
      <color theme="1"/>
      <name val="Calibri"/>
      <family val="2"/>
    </font>
    <font>
      <sz val="11"/>
      <color rgb="FF000000"/>
      <name val="Arial"/>
      <family val="2"/>
    </font>
    <font>
      <u/>
      <sz val="11"/>
      <color theme="1"/>
      <name val="Arial"/>
      <family val="2"/>
    </font>
    <font>
      <sz val="10"/>
      <color rgb="FF000000"/>
      <name val="Arial"/>
      <family val="2"/>
    </font>
    <font>
      <u/>
      <sz val="11"/>
      <color rgb="FF000000"/>
      <name val="Arial"/>
      <family val="2"/>
    </font>
    <font>
      <sz val="11"/>
      <color theme="1"/>
      <name val="Arial"/>
      <family val="2"/>
    </font>
    <font>
      <u/>
      <sz val="11"/>
      <color rgb="FF0000FF"/>
      <name val="Arial"/>
      <family val="2"/>
    </font>
    <font>
      <sz val="11"/>
      <name val="Arial"/>
      <family val="2"/>
    </font>
    <font>
      <sz val="9"/>
      <name val="Tahoma"/>
      <family val="2"/>
    </font>
    <font>
      <sz val="11"/>
      <color rgb="FF000000"/>
      <name val="Calibri"/>
      <family val="2"/>
      <scheme val="minor"/>
    </font>
    <font>
      <u/>
      <sz val="11"/>
      <color rgb="FF0563C1"/>
      <name val="Arial"/>
      <family val="2"/>
    </font>
    <font>
      <sz val="12"/>
      <color theme="1"/>
      <name val="Arial"/>
      <family val="2"/>
    </font>
    <font>
      <u/>
      <sz val="11"/>
      <color theme="10"/>
      <name val="Calibri"/>
      <family val="2"/>
      <scheme val="minor"/>
    </font>
    <font>
      <sz val="11"/>
      <color rgb="FFFF0000"/>
      <name val="Calibri"/>
      <family val="2"/>
      <scheme val="minor"/>
    </font>
    <font>
      <u/>
      <sz val="11"/>
      <color theme="10"/>
      <name val="Arial"/>
      <family val="2"/>
    </font>
    <font>
      <sz val="11"/>
      <color rgb="FFFF0000"/>
      <name val="Arial"/>
      <family val="2"/>
    </font>
    <font>
      <sz val="11"/>
      <color rgb="FFFF0000"/>
      <name val="Tahoma"/>
      <family val="2"/>
    </font>
    <font>
      <sz val="9"/>
      <color rgb="FFFF0000"/>
      <name val="Tahoma"/>
      <family val="2"/>
    </font>
  </fonts>
  <fills count="9">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002060"/>
        <bgColor indexed="64"/>
      </patternFill>
    </fill>
    <fill>
      <patternFill patternType="solid">
        <fgColor theme="8" tint="0.59999389629810485"/>
        <bgColor indexed="64"/>
      </patternFill>
    </fill>
    <fill>
      <patternFill patternType="solid">
        <fgColor rgb="FFFFFF00"/>
        <bgColor indexed="64"/>
      </patternFill>
    </fill>
    <fill>
      <patternFill patternType="solid">
        <fgColor rgb="FFFFFFFF"/>
        <bgColor rgb="FFFFFFFF"/>
      </patternFill>
    </fill>
    <fill>
      <patternFill patternType="solid">
        <fgColor theme="0"/>
        <bgColor theme="0"/>
      </patternFill>
    </fill>
  </fills>
  <borders count="33">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style="medium">
        <color indexed="64"/>
      </top>
      <bottom style="thin">
        <color indexed="64"/>
      </bottom>
      <diagonal/>
    </border>
  </borders>
  <cellStyleXfs count="5">
    <xf numFmtId="0" fontId="0" fillId="0" borderId="0"/>
    <xf numFmtId="9" fontId="1" fillId="0" borderId="0" applyFont="0" applyFill="0" applyBorder="0" applyAlignment="0" applyProtection="0"/>
    <xf numFmtId="0" fontId="11" fillId="0" borderId="0"/>
    <xf numFmtId="42" fontId="1" fillId="0" borderId="0" applyFont="0" applyFill="0" applyBorder="0" applyAlignment="0" applyProtection="0"/>
    <xf numFmtId="0" fontId="33" fillId="0" borderId="0" applyNumberFormat="0" applyFill="0" applyBorder="0" applyAlignment="0" applyProtection="0"/>
  </cellStyleXfs>
  <cellXfs count="210">
    <xf numFmtId="0" fontId="0" fillId="0" borderId="0" xfId="0"/>
    <xf numFmtId="0" fontId="0" fillId="0" borderId="0" xfId="0" applyAlignment="1">
      <alignment wrapText="1"/>
    </xf>
    <xf numFmtId="0" fontId="2" fillId="0" borderId="0" xfId="0" applyFont="1" applyAlignment="1">
      <alignment vertical="center" wrapText="1"/>
    </xf>
    <xf numFmtId="0" fontId="4" fillId="0" borderId="0" xfId="0" applyFont="1" applyBorder="1" applyAlignment="1">
      <alignment vertical="center" wrapText="1"/>
    </xf>
    <xf numFmtId="0" fontId="2" fillId="0" borderId="0" xfId="0" applyFont="1" applyBorder="1" applyAlignment="1">
      <alignment horizontal="center" vertical="center" wrapText="1"/>
    </xf>
    <xf numFmtId="0" fontId="2" fillId="0" borderId="0" xfId="0" applyFont="1" applyBorder="1" applyAlignment="1">
      <alignment horizontal="justify" vertical="center" wrapText="1"/>
    </xf>
    <xf numFmtId="15" fontId="2" fillId="0" borderId="11" xfId="0" applyNumberFormat="1" applyFont="1" applyBorder="1" applyAlignment="1">
      <alignment horizontal="center" vertical="center" wrapText="1"/>
    </xf>
    <xf numFmtId="15" fontId="2" fillId="0" borderId="0" xfId="0" applyNumberFormat="1" applyFont="1" applyBorder="1" applyAlignment="1">
      <alignment horizontal="center" vertical="center" wrapText="1"/>
    </xf>
    <xf numFmtId="0" fontId="2" fillId="0" borderId="6" xfId="0" applyFont="1" applyBorder="1" applyAlignment="1">
      <alignment horizontal="center" vertical="center" wrapText="1"/>
    </xf>
    <xf numFmtId="164" fontId="2" fillId="0" borderId="6" xfId="1" applyNumberFormat="1" applyFont="1" applyFill="1" applyBorder="1" applyAlignment="1">
      <alignment horizontal="center" vertical="center" wrapText="1"/>
    </xf>
    <xf numFmtId="0" fontId="2" fillId="0" borderId="6" xfId="0" applyFont="1" applyFill="1" applyBorder="1" applyAlignment="1">
      <alignment horizontal="center" vertical="center" wrapText="1"/>
    </xf>
    <xf numFmtId="9" fontId="2" fillId="0" borderId="6" xfId="0" applyNumberFormat="1" applyFont="1" applyFill="1" applyBorder="1" applyAlignment="1">
      <alignment horizontal="center" vertical="center" wrapText="1"/>
    </xf>
    <xf numFmtId="164" fontId="7" fillId="0" borderId="6" xfId="0" applyNumberFormat="1" applyFont="1" applyFill="1" applyBorder="1" applyAlignment="1">
      <alignment horizontal="center" vertical="center" wrapText="1"/>
    </xf>
    <xf numFmtId="10" fontId="7" fillId="0" borderId="6" xfId="0" applyNumberFormat="1" applyFont="1" applyFill="1" applyBorder="1" applyAlignment="1">
      <alignment horizontal="center" vertical="center" wrapText="1"/>
    </xf>
    <xf numFmtId="1" fontId="12" fillId="0" borderId="6" xfId="2" applyNumberFormat="1" applyFont="1" applyFill="1" applyBorder="1" applyAlignment="1">
      <alignment horizontal="center" vertical="center" wrapText="1"/>
    </xf>
    <xf numFmtId="0" fontId="9" fillId="4" borderId="10" xfId="0" applyFont="1" applyFill="1" applyBorder="1" applyAlignment="1">
      <alignment horizontal="center" vertical="center" wrapText="1"/>
    </xf>
    <xf numFmtId="0" fontId="6" fillId="5" borderId="30" xfId="0" applyFont="1" applyFill="1" applyBorder="1" applyAlignment="1">
      <alignment horizontal="center" vertical="center" wrapText="1"/>
    </xf>
    <xf numFmtId="0" fontId="6" fillId="5" borderId="10" xfId="0" applyFont="1" applyFill="1" applyBorder="1" applyAlignment="1">
      <alignment horizontal="center" vertical="center" wrapText="1"/>
    </xf>
    <xf numFmtId="0" fontId="13" fillId="0" borderId="6" xfId="0" applyFont="1" applyFill="1" applyBorder="1" applyAlignment="1">
      <alignment horizontal="center" vertical="center" wrapText="1"/>
    </xf>
    <xf numFmtId="0" fontId="13" fillId="0" borderId="6" xfId="2" applyFont="1" applyFill="1" applyBorder="1" applyAlignment="1">
      <alignment horizontal="center" vertical="center" wrapText="1"/>
    </xf>
    <xf numFmtId="0" fontId="2" fillId="6" borderId="6" xfId="0" applyFont="1" applyFill="1" applyBorder="1" applyAlignment="1">
      <alignment horizontal="center" vertical="center" wrapText="1"/>
    </xf>
    <xf numFmtId="1" fontId="2" fillId="0" borderId="6" xfId="0" applyNumberFormat="1" applyFont="1" applyFill="1" applyBorder="1" applyAlignment="1">
      <alignment horizontal="center" vertical="center" wrapText="1"/>
    </xf>
    <xf numFmtId="1" fontId="7" fillId="0" borderId="6" xfId="0" applyNumberFormat="1" applyFont="1" applyFill="1" applyBorder="1" applyAlignment="1">
      <alignment horizontal="center" vertical="center" wrapText="1"/>
    </xf>
    <xf numFmtId="1" fontId="8" fillId="0" borderId="6" xfId="1" applyNumberFormat="1" applyFont="1" applyFill="1" applyBorder="1" applyAlignment="1">
      <alignment horizontal="center" vertical="center" wrapText="1"/>
    </xf>
    <xf numFmtId="164" fontId="8" fillId="0" borderId="6" xfId="1" applyNumberFormat="1" applyFont="1" applyFill="1" applyBorder="1" applyAlignment="1">
      <alignment horizontal="center" vertical="center" wrapText="1"/>
    </xf>
    <xf numFmtId="9" fontId="8" fillId="0" borderId="6" xfId="1" applyFont="1" applyFill="1" applyBorder="1" applyAlignment="1">
      <alignment horizontal="center" vertical="center" wrapText="1"/>
    </xf>
    <xf numFmtId="9" fontId="8" fillId="0" borderId="6" xfId="0" applyNumberFormat="1" applyFont="1" applyBorder="1" applyAlignment="1">
      <alignment horizontal="center" vertical="center" wrapText="1"/>
    </xf>
    <xf numFmtId="9" fontId="22" fillId="0" borderId="6" xfId="0" applyNumberFormat="1" applyFont="1" applyBorder="1" applyAlignment="1">
      <alignment horizontal="center" vertical="center" wrapText="1"/>
    </xf>
    <xf numFmtId="9" fontId="17" fillId="7" borderId="6" xfId="0" applyNumberFormat="1" applyFont="1" applyFill="1" applyBorder="1" applyAlignment="1">
      <alignment horizontal="center" vertical="center" wrapText="1"/>
    </xf>
    <xf numFmtId="9" fontId="15" fillId="7" borderId="6" xfId="0" applyNumberFormat="1" applyFont="1" applyFill="1" applyBorder="1" applyAlignment="1">
      <alignment horizontal="center" vertical="center" wrapText="1"/>
    </xf>
    <xf numFmtId="9" fontId="16" fillId="7" borderId="6" xfId="0" applyNumberFormat="1" applyFont="1" applyFill="1" applyBorder="1" applyAlignment="1">
      <alignment horizontal="center" vertical="center" wrapText="1"/>
    </xf>
    <xf numFmtId="9" fontId="24" fillId="0" borderId="6" xfId="0" applyNumberFormat="1" applyFont="1" applyBorder="1" applyAlignment="1">
      <alignment horizontal="center" vertical="center" wrapText="1"/>
    </xf>
    <xf numFmtId="9" fontId="13" fillId="0" borderId="6" xfId="0" applyNumberFormat="1" applyFont="1" applyFill="1" applyBorder="1" applyAlignment="1">
      <alignment horizontal="center" vertical="center" wrapText="1"/>
    </xf>
    <xf numFmtId="9" fontId="17" fillId="0" borderId="6" xfId="0" applyNumberFormat="1" applyFont="1" applyFill="1" applyBorder="1" applyAlignment="1">
      <alignment horizontal="center" vertical="center" wrapText="1"/>
    </xf>
    <xf numFmtId="9" fontId="22" fillId="0" borderId="6" xfId="0" applyNumberFormat="1" applyFont="1" applyFill="1" applyBorder="1" applyAlignment="1">
      <alignment horizontal="center" vertical="center" wrapText="1"/>
    </xf>
    <xf numFmtId="1" fontId="15" fillId="7" borderId="6" xfId="0" applyNumberFormat="1" applyFont="1" applyFill="1" applyBorder="1" applyAlignment="1">
      <alignment horizontal="center" vertical="center" wrapText="1"/>
    </xf>
    <xf numFmtId="0" fontId="29" fillId="0" borderId="6" xfId="0" applyFont="1" applyBorder="1" applyAlignment="1">
      <alignment horizontal="center" vertical="center" wrapText="1"/>
    </xf>
    <xf numFmtId="1" fontId="0" fillId="0" borderId="6" xfId="0" applyNumberFormat="1" applyBorder="1" applyAlignment="1">
      <alignment horizontal="center" vertical="center" wrapText="1"/>
    </xf>
    <xf numFmtId="0" fontId="17" fillId="7" borderId="6" xfId="0" applyFont="1" applyFill="1" applyBorder="1" applyAlignment="1">
      <alignment horizontal="center" vertical="center" wrapText="1"/>
    </xf>
    <xf numFmtId="3" fontId="22" fillId="0" borderId="6" xfId="0" applyNumberFormat="1" applyFont="1" applyBorder="1" applyAlignment="1">
      <alignment horizontal="center" vertical="center" wrapText="1"/>
    </xf>
    <xf numFmtId="9" fontId="0" fillId="0" borderId="6" xfId="0" applyNumberFormat="1" applyBorder="1" applyAlignment="1">
      <alignment horizontal="center" vertical="center" wrapText="1"/>
    </xf>
    <xf numFmtId="0" fontId="8" fillId="0" borderId="6" xfId="0" applyFont="1" applyBorder="1" applyAlignment="1">
      <alignment horizontal="center" vertical="center" wrapText="1"/>
    </xf>
    <xf numFmtId="9" fontId="12" fillId="0" borderId="6" xfId="0" applyNumberFormat="1" applyFont="1" applyFill="1" applyBorder="1" applyAlignment="1">
      <alignment horizontal="center" vertical="center" wrapText="1"/>
    </xf>
    <xf numFmtId="9" fontId="12" fillId="0" borderId="6" xfId="2" applyNumberFormat="1" applyFont="1" applyFill="1" applyBorder="1" applyAlignment="1">
      <alignment horizontal="center" vertical="center" wrapText="1"/>
    </xf>
    <xf numFmtId="0" fontId="0" fillId="0" borderId="6" xfId="0" applyBorder="1" applyAlignment="1">
      <alignment horizontal="center" vertical="center" wrapText="1"/>
    </xf>
    <xf numFmtId="0" fontId="22" fillId="0" borderId="6" xfId="0" applyFont="1" applyBorder="1" applyAlignment="1">
      <alignment horizontal="center" vertical="center" wrapText="1"/>
    </xf>
    <xf numFmtId="0" fontId="30" fillId="0" borderId="6" xfId="2" applyFont="1" applyFill="1" applyBorder="1" applyAlignment="1">
      <alignment horizontal="center" vertical="center" wrapText="1"/>
    </xf>
    <xf numFmtId="1" fontId="30" fillId="0" borderId="6" xfId="2" applyNumberFormat="1" applyFont="1" applyFill="1" applyBorder="1" applyAlignment="1">
      <alignment horizontal="center" vertical="center" wrapText="1"/>
    </xf>
    <xf numFmtId="0" fontId="22" fillId="0" borderId="6" xfId="0" applyFont="1" applyFill="1" applyBorder="1" applyAlignment="1">
      <alignment horizontal="center" vertical="center" wrapText="1"/>
    </xf>
    <xf numFmtId="9" fontId="15" fillId="0" borderId="6" xfId="0" applyNumberFormat="1" applyFont="1" applyFill="1" applyBorder="1" applyAlignment="1">
      <alignment horizontal="center" vertical="center" wrapText="1"/>
    </xf>
    <xf numFmtId="0" fontId="17" fillId="0" borderId="6" xfId="0" applyFont="1" applyFill="1" applyBorder="1" applyAlignment="1">
      <alignment horizontal="center" vertical="center" wrapText="1"/>
    </xf>
    <xf numFmtId="42" fontId="12" fillId="0" borderId="6" xfId="3" applyFont="1" applyFill="1" applyBorder="1" applyAlignment="1">
      <alignment horizontal="center" vertical="center" wrapText="1"/>
    </xf>
    <xf numFmtId="0" fontId="8" fillId="0" borderId="6" xfId="1" applyNumberFormat="1" applyFont="1" applyFill="1" applyBorder="1" applyAlignment="1">
      <alignment horizontal="center" vertical="center" wrapText="1"/>
    </xf>
    <xf numFmtId="0" fontId="12" fillId="0" borderId="6" xfId="0" applyFont="1" applyBorder="1" applyAlignment="1">
      <alignment horizontal="center" vertical="center" wrapText="1"/>
    </xf>
    <xf numFmtId="9" fontId="15" fillId="8" borderId="6" xfId="0" applyNumberFormat="1" applyFont="1" applyFill="1" applyBorder="1" applyAlignment="1">
      <alignment horizontal="center" vertical="center" wrapText="1"/>
    </xf>
    <xf numFmtId="9" fontId="17" fillId="8" borderId="6" xfId="0" applyNumberFormat="1" applyFont="1" applyFill="1" applyBorder="1" applyAlignment="1">
      <alignment horizontal="center" vertical="center" wrapText="1"/>
    </xf>
    <xf numFmtId="0" fontId="13" fillId="0" borderId="6" xfId="0" applyFont="1" applyBorder="1" applyAlignment="1">
      <alignment horizontal="center" vertical="center" wrapText="1"/>
    </xf>
    <xf numFmtId="9" fontId="30" fillId="0" borderId="6" xfId="2" applyNumberFormat="1" applyFont="1" applyFill="1" applyBorder="1" applyAlignment="1">
      <alignment horizontal="center" vertical="center" wrapText="1"/>
    </xf>
    <xf numFmtId="0" fontId="8" fillId="0" borderId="6" xfId="0" applyFont="1" applyFill="1" applyBorder="1" applyAlignment="1">
      <alignment horizontal="center" vertical="center" wrapText="1"/>
    </xf>
    <xf numFmtId="10" fontId="17" fillId="0" borderId="6" xfId="0" applyNumberFormat="1" applyFont="1" applyFill="1" applyBorder="1" applyAlignment="1">
      <alignment horizontal="center" vertical="center" wrapText="1"/>
    </xf>
    <xf numFmtId="10" fontId="22" fillId="0" borderId="6" xfId="0" applyNumberFormat="1" applyFont="1" applyBorder="1" applyAlignment="1">
      <alignment horizontal="center" vertical="center"/>
    </xf>
    <xf numFmtId="1" fontId="17" fillId="0" borderId="6" xfId="0" applyNumberFormat="1" applyFont="1" applyFill="1" applyBorder="1" applyAlignment="1">
      <alignment horizontal="center" vertical="center" wrapText="1"/>
    </xf>
    <xf numFmtId="1" fontId="22" fillId="0" borderId="6" xfId="0" applyNumberFormat="1" applyFont="1" applyFill="1" applyBorder="1" applyAlignment="1">
      <alignment horizontal="center" vertical="center" wrapText="1"/>
    </xf>
    <xf numFmtId="9" fontId="12" fillId="0" borderId="6" xfId="1" applyFont="1" applyFill="1" applyBorder="1" applyAlignment="1">
      <alignment horizontal="center" vertical="center" wrapText="1"/>
    </xf>
    <xf numFmtId="1" fontId="15" fillId="0" borderId="6" xfId="0" applyNumberFormat="1" applyFont="1" applyFill="1" applyBorder="1" applyAlignment="1">
      <alignment horizontal="center" vertical="center" wrapText="1"/>
    </xf>
    <xf numFmtId="1" fontId="0" fillId="0" borderId="6" xfId="0" applyNumberFormat="1" applyFill="1" applyBorder="1" applyAlignment="1">
      <alignment horizontal="center" vertical="center" wrapText="1"/>
    </xf>
    <xf numFmtId="9" fontId="0" fillId="0" borderId="6" xfId="0" applyNumberFormat="1" applyFill="1" applyBorder="1"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10" fontId="28" fillId="0" borderId="6" xfId="0" applyNumberFormat="1" applyFont="1" applyFill="1" applyBorder="1" applyAlignment="1">
      <alignment horizontal="center" vertical="center" wrapText="1"/>
    </xf>
    <xf numFmtId="10" fontId="28" fillId="0" borderId="6" xfId="0" applyNumberFormat="1" applyFont="1" applyBorder="1" applyAlignment="1">
      <alignment horizontal="center" vertical="center"/>
    </xf>
    <xf numFmtId="1" fontId="26" fillId="7" borderId="6" xfId="0" applyNumberFormat="1" applyFont="1" applyFill="1" applyBorder="1" applyAlignment="1">
      <alignment horizontal="center" vertical="center" wrapText="1"/>
    </xf>
    <xf numFmtId="0" fontId="25" fillId="0" borderId="6" xfId="0" applyFont="1" applyBorder="1" applyAlignment="1">
      <alignment horizontal="left" vertical="center" wrapText="1"/>
    </xf>
    <xf numFmtId="1" fontId="12" fillId="0" borderId="6" xfId="1" applyNumberFormat="1" applyFont="1" applyFill="1" applyBorder="1" applyAlignment="1">
      <alignment horizontal="center" vertical="center" wrapText="1"/>
    </xf>
    <xf numFmtId="0" fontId="12" fillId="0" borderId="6" xfId="2" applyFont="1" applyFill="1" applyBorder="1" applyAlignment="1">
      <alignment horizontal="center" vertical="center" wrapText="1"/>
    </xf>
    <xf numFmtId="0" fontId="12" fillId="0" borderId="6" xfId="0" applyFont="1" applyFill="1" applyBorder="1" applyAlignment="1">
      <alignment horizontal="center" vertical="center" wrapText="1"/>
    </xf>
    <xf numFmtId="0" fontId="2" fillId="0" borderId="6" xfId="0" applyFont="1" applyBorder="1" applyAlignment="1">
      <alignment horizontal="center" vertical="center" wrapText="1"/>
    </xf>
    <xf numFmtId="0" fontId="0" fillId="0" borderId="6" xfId="0" applyFill="1" applyBorder="1" applyAlignment="1">
      <alignment horizontal="center" vertical="center" wrapText="1"/>
    </xf>
    <xf numFmtId="9" fontId="26" fillId="0" borderId="15" xfId="1" applyFont="1" applyFill="1" applyBorder="1" applyAlignment="1">
      <alignment horizontal="center" vertical="center" wrapText="1"/>
    </xf>
    <xf numFmtId="9" fontId="26" fillId="0" borderId="6" xfId="1" applyFont="1" applyFill="1" applyBorder="1" applyAlignment="1">
      <alignment horizontal="center" vertical="center" wrapText="1"/>
    </xf>
    <xf numFmtId="1" fontId="12" fillId="0" borderId="6" xfId="0" applyNumberFormat="1" applyFont="1" applyFill="1" applyBorder="1" applyAlignment="1">
      <alignment horizontal="center" vertical="center" wrapText="1"/>
    </xf>
    <xf numFmtId="164" fontId="22" fillId="0" borderId="6" xfId="0" applyNumberFormat="1" applyFont="1" applyFill="1" applyBorder="1" applyAlignment="1">
      <alignment horizontal="center" vertical="center" wrapText="1"/>
    </xf>
    <xf numFmtId="9" fontId="0" fillId="0" borderId="6" xfId="1" applyFont="1" applyFill="1" applyBorder="1" applyAlignment="1">
      <alignment horizontal="center" vertical="center" wrapText="1"/>
    </xf>
    <xf numFmtId="10" fontId="22" fillId="0" borderId="6" xfId="0" applyNumberFormat="1" applyFont="1" applyFill="1" applyBorder="1" applyAlignment="1">
      <alignment horizontal="center" vertical="center" wrapText="1"/>
    </xf>
    <xf numFmtId="9" fontId="26" fillId="7" borderId="6" xfId="0" applyNumberFormat="1" applyFont="1" applyFill="1" applyBorder="1" applyAlignment="1">
      <alignment horizontal="center" vertical="center" wrapText="1"/>
    </xf>
    <xf numFmtId="164" fontId="22" fillId="7" borderId="6" xfId="0" applyNumberFormat="1" applyFont="1" applyFill="1" applyBorder="1" applyAlignment="1">
      <alignment horizontal="center" vertical="center" wrapText="1"/>
    </xf>
    <xf numFmtId="0" fontId="27" fillId="0" borderId="6" xfId="0" applyFont="1" applyBorder="1" applyAlignment="1">
      <alignment horizontal="left" vertical="center" wrapText="1"/>
    </xf>
    <xf numFmtId="0" fontId="0" fillId="0" borderId="6" xfId="0" applyFill="1" applyBorder="1" applyAlignment="1">
      <alignment horizontal="right" vertical="center" wrapText="1"/>
    </xf>
    <xf numFmtId="10" fontId="0" fillId="0" borderId="6" xfId="0" applyNumberFormat="1" applyFill="1" applyBorder="1" applyAlignment="1">
      <alignment horizontal="center" vertical="center" wrapText="1"/>
    </xf>
    <xf numFmtId="0" fontId="0" fillId="0" borderId="6" xfId="0" applyFont="1" applyFill="1" applyBorder="1" applyAlignment="1">
      <alignment horizontal="left" vertical="center" wrapText="1"/>
    </xf>
    <xf numFmtId="0" fontId="12" fillId="0" borderId="15" xfId="0" applyFont="1" applyFill="1" applyBorder="1" applyAlignment="1">
      <alignment horizontal="center" vertical="center" wrapText="1"/>
    </xf>
    <xf numFmtId="0" fontId="2" fillId="0" borderId="15" xfId="0" applyFont="1" applyFill="1" applyBorder="1" applyAlignment="1">
      <alignment horizontal="center" vertical="center" wrapText="1"/>
    </xf>
    <xf numFmtId="1" fontId="12" fillId="0" borderId="15" xfId="2" applyNumberFormat="1" applyFont="1" applyFill="1" applyBorder="1" applyAlignment="1">
      <alignment horizontal="center" vertical="center" wrapText="1"/>
    </xf>
    <xf numFmtId="0" fontId="0" fillId="0" borderId="15" xfId="0" applyFill="1" applyBorder="1" applyAlignment="1">
      <alignment horizontal="center" vertical="center" wrapText="1"/>
    </xf>
    <xf numFmtId="164" fontId="2" fillId="0" borderId="15" xfId="1" applyNumberFormat="1" applyFont="1" applyFill="1" applyBorder="1" applyAlignment="1">
      <alignment horizontal="center" vertical="center" wrapText="1"/>
    </xf>
    <xf numFmtId="0" fontId="37" fillId="0" borderId="32" xfId="0" applyFont="1" applyFill="1" applyBorder="1" applyAlignment="1">
      <alignment horizontal="center" vertical="center" wrapText="1"/>
    </xf>
    <xf numFmtId="0" fontId="37" fillId="0" borderId="17" xfId="0" applyFont="1" applyFill="1" applyBorder="1" applyAlignment="1">
      <alignment horizontal="center" vertical="center" wrapText="1"/>
    </xf>
    <xf numFmtId="0" fontId="37" fillId="0" borderId="17" xfId="0" applyFont="1" applyBorder="1" applyAlignment="1">
      <alignment horizontal="center" vertical="center" wrapText="1"/>
    </xf>
    <xf numFmtId="0" fontId="38" fillId="0" borderId="17" xfId="0" applyFont="1" applyBorder="1" applyAlignment="1">
      <alignment horizontal="center" vertical="center" wrapText="1"/>
    </xf>
    <xf numFmtId="0" fontId="34" fillId="0" borderId="17" xfId="0" applyFont="1" applyBorder="1" applyAlignment="1">
      <alignment horizontal="center" vertical="center" wrapText="1"/>
    </xf>
    <xf numFmtId="0" fontId="36" fillId="0" borderId="17" xfId="0" applyFont="1" applyBorder="1" applyAlignment="1">
      <alignment vertical="center" wrapText="1"/>
    </xf>
    <xf numFmtId="0" fontId="0" fillId="0" borderId="16" xfId="0" applyBorder="1" applyAlignment="1">
      <alignment horizontal="center" vertical="center" wrapText="1"/>
    </xf>
    <xf numFmtId="0" fontId="0" fillId="0" borderId="16" xfId="0" applyFill="1" applyBorder="1" applyAlignment="1">
      <alignment horizontal="center" vertical="center" wrapText="1"/>
    </xf>
    <xf numFmtId="0" fontId="34" fillId="0" borderId="17" xfId="0" applyFont="1" applyFill="1" applyBorder="1" applyAlignment="1">
      <alignment horizontal="center" vertical="center" wrapText="1"/>
    </xf>
    <xf numFmtId="0" fontId="36" fillId="0" borderId="17" xfId="0" applyFont="1" applyFill="1" applyBorder="1" applyAlignment="1">
      <alignment vertical="center" wrapText="1"/>
    </xf>
    <xf numFmtId="0" fontId="0" fillId="0" borderId="18" xfId="0" applyBorder="1" applyAlignment="1">
      <alignment horizontal="center" vertical="center" wrapText="1"/>
    </xf>
    <xf numFmtId="0" fontId="0" fillId="0" borderId="19" xfId="0" applyFill="1" applyBorder="1" applyAlignment="1">
      <alignment horizontal="center" vertical="center" wrapText="1"/>
    </xf>
    <xf numFmtId="0" fontId="30" fillId="0" borderId="19" xfId="2" applyFont="1" applyFill="1" applyBorder="1" applyAlignment="1">
      <alignment horizontal="center" vertical="center" wrapText="1"/>
    </xf>
    <xf numFmtId="9" fontId="0" fillId="0" borderId="19" xfId="0" applyNumberFormat="1" applyFill="1" applyBorder="1" applyAlignment="1">
      <alignment horizontal="center" vertical="center"/>
    </xf>
    <xf numFmtId="10" fontId="17" fillId="7" borderId="19" xfId="0" applyNumberFormat="1" applyFont="1" applyFill="1" applyBorder="1" applyAlignment="1">
      <alignment horizontal="center" vertical="center" wrapText="1"/>
    </xf>
    <xf numFmtId="10" fontId="22" fillId="0" borderId="19" xfId="0" applyNumberFormat="1" applyFont="1" applyBorder="1" applyAlignment="1">
      <alignment horizontal="center" vertical="center" wrapText="1"/>
    </xf>
    <xf numFmtId="0" fontId="2" fillId="0" borderId="19" xfId="0" applyFont="1" applyBorder="1" applyAlignment="1">
      <alignment horizontal="center" vertical="center" wrapText="1"/>
    </xf>
    <xf numFmtId="0" fontId="22" fillId="0" borderId="19" xfId="0" applyFont="1" applyBorder="1" applyAlignment="1">
      <alignment horizontal="center" vertical="center" wrapText="1"/>
    </xf>
    <xf numFmtId="10" fontId="15" fillId="7" borderId="19" xfId="0" applyNumberFormat="1" applyFont="1" applyFill="1" applyBorder="1" applyAlignment="1">
      <alignment horizontal="center" vertical="center" wrapText="1"/>
    </xf>
    <xf numFmtId="9" fontId="8" fillId="0" borderId="19" xfId="1" applyFont="1" applyFill="1" applyBorder="1" applyAlignment="1">
      <alignment horizontal="center" vertical="center" wrapText="1"/>
    </xf>
    <xf numFmtId="0" fontId="34" fillId="0" borderId="20" xfId="0" applyFont="1" applyBorder="1" applyAlignment="1">
      <alignment horizontal="center" vertical="center" wrapText="1"/>
    </xf>
    <xf numFmtId="0" fontId="34" fillId="0" borderId="17" xfId="0" applyFont="1" applyFill="1" applyBorder="1" applyAlignment="1">
      <alignment horizontal="center" vertical="center" wrapText="1"/>
    </xf>
    <xf numFmtId="0" fontId="9" fillId="4" borderId="24" xfId="0" applyFont="1" applyFill="1" applyBorder="1" applyAlignment="1">
      <alignment horizontal="center" vertical="center" wrapText="1"/>
    </xf>
    <xf numFmtId="0" fontId="9" fillId="4" borderId="29"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32"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17"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3" fillId="2" borderId="20" xfId="0" applyFont="1" applyFill="1" applyBorder="1" applyAlignment="1">
      <alignment horizontal="center" vertical="center" wrapText="1"/>
    </xf>
    <xf numFmtId="0" fontId="6" fillId="5" borderId="24" xfId="0" applyFont="1" applyFill="1" applyBorder="1" applyAlignment="1">
      <alignment horizontal="center" vertical="center" wrapText="1"/>
    </xf>
    <xf numFmtId="0" fontId="6" fillId="5" borderId="29"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0"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3" xfId="0" applyFont="1" applyBorder="1" applyAlignment="1">
      <alignment horizontal="center" vertical="center" wrapText="1"/>
    </xf>
    <xf numFmtId="0" fontId="10" fillId="2" borderId="14" xfId="0" applyFont="1" applyFill="1" applyBorder="1" applyAlignment="1">
      <alignment horizontal="center" wrapText="1"/>
    </xf>
    <xf numFmtId="0" fontId="10" fillId="2" borderId="15" xfId="0" applyFont="1" applyFill="1" applyBorder="1" applyAlignment="1">
      <alignment horizontal="center" wrapText="1"/>
    </xf>
    <xf numFmtId="0" fontId="10" fillId="2" borderId="32" xfId="0" applyFont="1" applyFill="1" applyBorder="1" applyAlignment="1">
      <alignment horizontal="center" wrapText="1"/>
    </xf>
    <xf numFmtId="0" fontId="10" fillId="2" borderId="16" xfId="0" applyFont="1" applyFill="1" applyBorder="1" applyAlignment="1">
      <alignment horizontal="center" wrapText="1"/>
    </xf>
    <xf numFmtId="0" fontId="10" fillId="2" borderId="6" xfId="0" applyFont="1" applyFill="1" applyBorder="1" applyAlignment="1">
      <alignment horizontal="center" wrapText="1"/>
    </xf>
    <xf numFmtId="0" fontId="10" fillId="2" borderId="17" xfId="0" applyFont="1" applyFill="1" applyBorder="1" applyAlignment="1">
      <alignment horizontal="center" wrapText="1"/>
    </xf>
    <xf numFmtId="0" fontId="10" fillId="2" borderId="18" xfId="0" applyFont="1" applyFill="1" applyBorder="1" applyAlignment="1">
      <alignment horizontal="center" wrapText="1"/>
    </xf>
    <xf numFmtId="0" fontId="10" fillId="2" borderId="19" xfId="0" applyFont="1" applyFill="1" applyBorder="1" applyAlignment="1">
      <alignment horizontal="center" wrapText="1"/>
    </xf>
    <xf numFmtId="0" fontId="10" fillId="2" borderId="20" xfId="0" applyFont="1" applyFill="1" applyBorder="1" applyAlignment="1">
      <alignment horizontal="center" wrapText="1"/>
    </xf>
    <xf numFmtId="0" fontId="9" fillId="4" borderId="15" xfId="0" applyFont="1" applyFill="1" applyBorder="1" applyAlignment="1">
      <alignment horizontal="center" vertical="center" wrapText="1"/>
    </xf>
    <xf numFmtId="0" fontId="9" fillId="4" borderId="10" xfId="0" applyFont="1" applyFill="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15" fontId="2" fillId="0" borderId="7" xfId="0" applyNumberFormat="1" applyFont="1" applyBorder="1" applyAlignment="1">
      <alignment horizontal="center" vertical="center" wrapText="1"/>
    </xf>
    <xf numFmtId="0" fontId="5" fillId="3" borderId="7" xfId="0" applyFont="1" applyFill="1" applyBorder="1" applyAlignment="1">
      <alignment horizontal="justify" vertical="center" wrapText="1"/>
    </xf>
    <xf numFmtId="0" fontId="5" fillId="3" borderId="9" xfId="0" applyFont="1" applyFill="1" applyBorder="1" applyAlignment="1">
      <alignment horizontal="justify" vertical="center" wrapText="1"/>
    </xf>
    <xf numFmtId="0" fontId="5" fillId="3" borderId="22" xfId="0" applyFont="1" applyFill="1" applyBorder="1" applyAlignment="1">
      <alignment horizontal="left" vertical="center" wrapText="1"/>
    </xf>
    <xf numFmtId="0" fontId="5" fillId="3" borderId="12" xfId="0" applyFont="1" applyFill="1" applyBorder="1" applyAlignment="1">
      <alignment horizontal="left" vertical="center" wrapText="1"/>
    </xf>
    <xf numFmtId="0" fontId="5" fillId="3" borderId="25" xfId="0" applyFont="1" applyFill="1" applyBorder="1" applyAlignment="1">
      <alignment horizontal="left" vertical="center" wrapText="1"/>
    </xf>
    <xf numFmtId="0" fontId="5" fillId="3" borderId="26" xfId="0" applyFont="1" applyFill="1" applyBorder="1" applyAlignment="1">
      <alignment horizontal="left" vertical="center" wrapText="1"/>
    </xf>
    <xf numFmtId="0" fontId="6" fillId="5" borderId="14" xfId="0" applyFont="1" applyFill="1" applyBorder="1" applyAlignment="1">
      <alignment horizontal="center" vertical="center" wrapText="1"/>
    </xf>
    <xf numFmtId="0" fontId="6" fillId="5" borderId="15" xfId="0" applyFont="1" applyFill="1" applyBorder="1" applyAlignment="1">
      <alignment horizontal="center" vertical="center" wrapText="1"/>
    </xf>
    <xf numFmtId="0" fontId="2" fillId="0" borderId="6" xfId="0" applyFont="1" applyBorder="1" applyAlignment="1">
      <alignment horizontal="center" vertical="center" wrapText="1"/>
    </xf>
    <xf numFmtId="0" fontId="12" fillId="0" borderId="15" xfId="2" applyFont="1" applyFill="1" applyBorder="1" applyAlignment="1">
      <alignment horizontal="center" vertical="center" wrapText="1"/>
    </xf>
    <xf numFmtId="0" fontId="12" fillId="0" borderId="6" xfId="2" applyFont="1" applyFill="1" applyBorder="1" applyAlignment="1">
      <alignment horizontal="center" vertical="center" wrapText="1"/>
    </xf>
    <xf numFmtId="0" fontId="9" fillId="4" borderId="21" xfId="0" applyFont="1" applyFill="1" applyBorder="1" applyAlignment="1">
      <alignment horizontal="center" vertical="center" wrapText="1"/>
    </xf>
    <xf numFmtId="0" fontId="9" fillId="4" borderId="27" xfId="0" applyFont="1" applyFill="1" applyBorder="1" applyAlignment="1">
      <alignment horizontal="center" vertical="center" wrapText="1"/>
    </xf>
    <xf numFmtId="0" fontId="9" fillId="4" borderId="28" xfId="0" applyFont="1" applyFill="1" applyBorder="1" applyAlignment="1">
      <alignment horizontal="center" vertical="center" wrapText="1"/>
    </xf>
    <xf numFmtId="0" fontId="12" fillId="0" borderId="6" xfId="0" applyFont="1" applyFill="1" applyBorder="1" applyAlignment="1">
      <alignment horizontal="center" vertical="center" wrapText="1"/>
    </xf>
    <xf numFmtId="15" fontId="2" fillId="0" borderId="6" xfId="0" applyNumberFormat="1" applyFont="1" applyBorder="1" applyAlignment="1">
      <alignment horizontal="center" vertical="center" wrapText="1"/>
    </xf>
    <xf numFmtId="0" fontId="6" fillId="5" borderId="23" xfId="0" applyFont="1" applyFill="1" applyBorder="1" applyAlignment="1">
      <alignment horizontal="center" vertical="center" wrapText="1"/>
    </xf>
    <xf numFmtId="0" fontId="6" fillId="5" borderId="31" xfId="0" applyFont="1" applyFill="1" applyBorder="1" applyAlignment="1">
      <alignment horizontal="center" vertical="center" wrapText="1"/>
    </xf>
    <xf numFmtId="0" fontId="9" fillId="4" borderId="14" xfId="0" applyFont="1" applyFill="1" applyBorder="1" applyAlignment="1">
      <alignment horizontal="center" vertical="center" wrapText="1"/>
    </xf>
    <xf numFmtId="0" fontId="9" fillId="4" borderId="30" xfId="0" applyFont="1" applyFill="1" applyBorder="1" applyAlignment="1">
      <alignment horizontal="center" vertical="center" wrapText="1"/>
    </xf>
    <xf numFmtId="0" fontId="0" fillId="0" borderId="6" xfId="0" applyFill="1" applyBorder="1" applyAlignment="1">
      <alignment horizontal="center" vertical="center" wrapText="1"/>
    </xf>
    <xf numFmtId="0" fontId="14" fillId="0" borderId="14" xfId="0" applyFont="1" applyBorder="1" applyAlignment="1">
      <alignment horizontal="center" vertical="center" textRotation="90" wrapText="1"/>
    </xf>
    <xf numFmtId="0" fontId="14" fillId="0" borderId="16" xfId="0" applyFont="1" applyBorder="1" applyAlignment="1">
      <alignment horizontal="center" vertical="center" textRotation="90" wrapText="1"/>
    </xf>
    <xf numFmtId="0" fontId="12" fillId="0" borderId="15" xfId="0" applyFont="1" applyFill="1" applyBorder="1" applyAlignment="1">
      <alignment horizontal="center" vertical="center" wrapText="1"/>
    </xf>
    <xf numFmtId="0" fontId="26" fillId="0" borderId="15" xfId="0" applyFont="1" applyBorder="1" applyAlignment="1">
      <alignment horizontal="left" vertical="center" wrapText="1"/>
    </xf>
    <xf numFmtId="0" fontId="2" fillId="0" borderId="15" xfId="0" applyFont="1" applyFill="1" applyBorder="1" applyAlignment="1">
      <alignment horizontal="left" vertical="center" wrapText="1"/>
    </xf>
    <xf numFmtId="0" fontId="26" fillId="0" borderId="6" xfId="0" applyFont="1" applyBorder="1" applyAlignment="1">
      <alignment horizontal="left" vertical="center" wrapText="1"/>
    </xf>
    <xf numFmtId="0" fontId="2" fillId="0" borderId="6" xfId="0" applyFont="1" applyFill="1" applyBorder="1" applyAlignment="1">
      <alignment horizontal="left" vertical="center" wrapText="1"/>
    </xf>
    <xf numFmtId="0" fontId="8" fillId="0" borderId="6" xfId="0" applyFont="1" applyFill="1" applyBorder="1" applyAlignment="1">
      <alignment horizontal="left" vertical="center" wrapText="1"/>
    </xf>
    <xf numFmtId="0" fontId="18" fillId="0" borderId="6" xfId="0" applyFont="1" applyFill="1" applyBorder="1" applyAlignment="1">
      <alignment horizontal="left" vertical="center" wrapText="1"/>
    </xf>
    <xf numFmtId="0" fontId="20" fillId="0" borderId="6" xfId="0" applyFont="1" applyFill="1" applyBorder="1" applyAlignment="1">
      <alignment horizontal="left" vertical="center" wrapText="1"/>
    </xf>
    <xf numFmtId="0" fontId="20" fillId="0" borderId="6" xfId="0" applyFont="1" applyBorder="1" applyAlignment="1">
      <alignment horizontal="left" vertical="center" wrapText="1"/>
    </xf>
    <xf numFmtId="0" fontId="33" fillId="0" borderId="6" xfId="4" applyBorder="1" applyAlignment="1">
      <alignment horizontal="left" vertical="center" wrapText="1"/>
    </xf>
    <xf numFmtId="0" fontId="17" fillId="0" borderId="6" xfId="0" applyFont="1" applyFill="1" applyBorder="1" applyAlignment="1">
      <alignment horizontal="left" vertical="center" wrapText="1"/>
    </xf>
    <xf numFmtId="0" fontId="21" fillId="0" borderId="6" xfId="0" applyFont="1" applyFill="1" applyBorder="1" applyAlignment="1">
      <alignment horizontal="left" vertical="center" wrapText="1"/>
    </xf>
    <xf numFmtId="0" fontId="18" fillId="0" borderId="6" xfId="0" applyFont="1" applyBorder="1" applyAlignment="1">
      <alignment horizontal="left" vertical="center" wrapText="1"/>
    </xf>
    <xf numFmtId="0" fontId="26" fillId="7" borderId="6" xfId="0" applyFont="1" applyFill="1" applyBorder="1" applyAlignment="1">
      <alignment horizontal="left" vertical="center" wrapText="1"/>
    </xf>
    <xf numFmtId="0" fontId="35" fillId="7" borderId="6" xfId="4" applyFont="1" applyFill="1" applyBorder="1" applyAlignment="1">
      <alignment horizontal="left" vertical="center" wrapText="1"/>
    </xf>
    <xf numFmtId="0" fontId="23" fillId="7" borderId="6" xfId="0" applyFont="1" applyFill="1" applyBorder="1" applyAlignment="1">
      <alignment horizontal="left" vertical="center" wrapText="1"/>
    </xf>
    <xf numFmtId="0" fontId="22" fillId="0" borderId="6" xfId="0" applyFont="1" applyBorder="1" applyAlignment="1">
      <alignment horizontal="left" vertical="center" wrapText="1"/>
    </xf>
    <xf numFmtId="0" fontId="0" fillId="0" borderId="6" xfId="0" applyFont="1" applyBorder="1" applyAlignment="1">
      <alignment horizontal="left" vertical="center" wrapText="1"/>
    </xf>
    <xf numFmtId="0" fontId="27" fillId="7" borderId="6" xfId="0" applyFont="1" applyFill="1" applyBorder="1" applyAlignment="1">
      <alignment horizontal="left" vertical="center" wrapText="1"/>
    </xf>
    <xf numFmtId="0" fontId="24" fillId="0" borderId="6" xfId="0" applyFont="1" applyFill="1" applyBorder="1" applyAlignment="1">
      <alignment horizontal="left" vertical="center" wrapText="1"/>
    </xf>
    <xf numFmtId="0" fontId="22" fillId="0" borderId="6" xfId="0" applyFont="1" applyFill="1" applyBorder="1" applyAlignment="1">
      <alignment horizontal="left" vertical="center" wrapText="1"/>
    </xf>
    <xf numFmtId="0" fontId="28" fillId="7" borderId="6" xfId="0" applyFont="1" applyFill="1" applyBorder="1" applyAlignment="1">
      <alignment horizontal="left" vertical="center" wrapText="1"/>
    </xf>
    <xf numFmtId="0" fontId="23" fillId="0" borderId="6" xfId="0" applyFont="1" applyFill="1" applyBorder="1" applyAlignment="1">
      <alignment horizontal="left" vertical="center" wrapText="1"/>
    </xf>
    <xf numFmtId="0" fontId="0" fillId="0" borderId="6" xfId="0" applyFill="1" applyBorder="1" applyAlignment="1">
      <alignment horizontal="left" vertical="center" wrapText="1"/>
    </xf>
    <xf numFmtId="49" fontId="0" fillId="0" borderId="6" xfId="0" applyNumberFormat="1" applyBorder="1" applyAlignment="1">
      <alignment horizontal="left" vertical="center" wrapText="1"/>
    </xf>
    <xf numFmtId="0" fontId="33" fillId="7" borderId="6" xfId="4" applyFill="1" applyBorder="1" applyAlignment="1">
      <alignment horizontal="left" vertical="center" wrapText="1"/>
    </xf>
    <xf numFmtId="49" fontId="28" fillId="0" borderId="6" xfId="0" applyNumberFormat="1" applyFont="1" applyBorder="1" applyAlignment="1">
      <alignment horizontal="left"/>
    </xf>
    <xf numFmtId="0" fontId="0" fillId="7" borderId="6" xfId="0" applyFill="1" applyBorder="1" applyAlignment="1">
      <alignment horizontal="left" vertical="center" wrapText="1"/>
    </xf>
    <xf numFmtId="0" fontId="23" fillId="0" borderId="6" xfId="0" applyFont="1" applyBorder="1" applyAlignment="1">
      <alignment horizontal="left" vertical="center" wrapText="1"/>
    </xf>
    <xf numFmtId="0" fontId="26" fillId="0" borderId="6" xfId="0" applyFont="1" applyFill="1" applyBorder="1" applyAlignment="1">
      <alignment horizontal="left" vertical="center" wrapText="1"/>
    </xf>
    <xf numFmtId="0" fontId="31" fillId="0" borderId="6" xfId="0" applyFont="1" applyFill="1" applyBorder="1" applyAlignment="1">
      <alignment horizontal="left" vertical="center" wrapText="1"/>
    </xf>
    <xf numFmtId="0" fontId="0" fillId="0" borderId="6" xfId="0" applyBorder="1" applyAlignment="1">
      <alignment horizontal="left" vertical="center" wrapText="1"/>
    </xf>
    <xf numFmtId="0" fontId="32" fillId="0" borderId="19" xfId="0" applyFont="1" applyBorder="1" applyAlignment="1">
      <alignment horizontal="left" vertical="center" wrapText="1"/>
    </xf>
    <xf numFmtId="0" fontId="23" fillId="0" borderId="19" xfId="0" applyFont="1" applyBorder="1" applyAlignment="1">
      <alignment horizontal="left" vertical="center" wrapText="1"/>
    </xf>
  </cellXfs>
  <cellStyles count="5">
    <cellStyle name="Hipervínculo" xfId="4" builtinId="8"/>
    <cellStyle name="Moneda [0]" xfId="3" builtinId="7"/>
    <cellStyle name="Normal" xfId="0" builtinId="0"/>
    <cellStyle name="Normal 5" xfId="2" xr:uid="{00000000-0005-0000-0000-000003000000}"/>
    <cellStyle name="Porcentaje" xfId="1" builtinId="5"/>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1609725</xdr:colOff>
      <xdr:row>1</xdr:row>
      <xdr:rowOff>28575</xdr:rowOff>
    </xdr:from>
    <xdr:to>
      <xdr:col>3</xdr:col>
      <xdr:colOff>295275</xdr:colOff>
      <xdr:row>3</xdr:row>
      <xdr:rowOff>276225</xdr:rowOff>
    </xdr:to>
    <xdr:pic>
      <xdr:nvPicPr>
        <xdr:cNvPr id="2" name="Imagen 2">
          <a:extLst>
            <a:ext uri="{FF2B5EF4-FFF2-40B4-BE49-F238E27FC236}">
              <a16:creationId xmlns:a16="http://schemas.microsoft.com/office/drawing/2014/main" id="{852796B6-C075-481C-AC96-747B488AD5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9725" y="228600"/>
          <a:ext cx="27241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drive/folders/1PDzcCJo-hDSCbbbAwG5bVdhZzxJNrpXD" TargetMode="External"/><Relationship Id="rId13" Type="http://schemas.openxmlformats.org/officeDocument/2006/relationships/hyperlink" Target="https://drive.google.com/drive/folders/1tjTtcroTuJDxHuiA5ZbmFGSZ_Bv-SoSe" TargetMode="External"/><Relationship Id="rId3" Type="http://schemas.openxmlformats.org/officeDocument/2006/relationships/hyperlink" Target="https://drive.google.com/drive/folders/1dgGDvkW5JoE1OhTtS8Sy5uZjFcOEJYXd" TargetMode="External"/><Relationship Id="rId7" Type="http://schemas.openxmlformats.org/officeDocument/2006/relationships/hyperlink" Target="https://drive.google.com/drive/folders/1mg8NKriTHdog2F4acZRM-fu40VrOk4Re" TargetMode="External"/><Relationship Id="rId12" Type="http://schemas.openxmlformats.org/officeDocument/2006/relationships/hyperlink" Target="https://drive.google.com/drive/folders/14xZwWBEkfRXrfIyTuQz56N9GWfIf8MDS" TargetMode="External"/><Relationship Id="rId2" Type="http://schemas.openxmlformats.org/officeDocument/2006/relationships/hyperlink" Target="https://drive.google.com/drive/folders/1Cz3C9JAk6VwOoMumC0x1zEy5j50ULHhA" TargetMode="External"/><Relationship Id="rId1" Type="http://schemas.openxmlformats.org/officeDocument/2006/relationships/hyperlink" Target="https://drive.google.com/drive/folders/1dgGDvkW5JoE1OhTtS8Sy5uZjFcOEJYXd" TargetMode="External"/><Relationship Id="rId6" Type="http://schemas.openxmlformats.org/officeDocument/2006/relationships/hyperlink" Target="https://app.powerbi.com/view?r=eyJrIjoiZGE2MzQ1YTQtYWI3ZC00YTdiLWJkY2ItNzI2YmU3YzQ1ZTk5IiwidCI6IjU1MDNhYWMyLTdhMTUtNDZhZi1iNTIwLTJhNjc1YWQxZGYxNiIsImMiOjR9&amp;pageName=ReportSection396d1cd03a850a004c59" TargetMode="External"/><Relationship Id="rId11" Type="http://schemas.openxmlformats.org/officeDocument/2006/relationships/hyperlink" Target="https://drive.google.com/file/d/1Zn-3kuDLXx1jdPWb3wQ45XB-WTXWUtOK/view?usp=sharing" TargetMode="External"/><Relationship Id="rId5" Type="http://schemas.openxmlformats.org/officeDocument/2006/relationships/hyperlink" Target="https://drive.google.com/drive/folders/1h8sXaIVgkoqVYgi2aoESIF5MUOE5zfVC" TargetMode="External"/><Relationship Id="rId15" Type="http://schemas.openxmlformats.org/officeDocument/2006/relationships/drawing" Target="../drawings/drawing1.xml"/><Relationship Id="rId10" Type="http://schemas.openxmlformats.org/officeDocument/2006/relationships/hyperlink" Target="https://drive.google.com/drive/folders/12YY4TbV_MdKtXX1-DsJJNloeuJNmBPab" TargetMode="External"/><Relationship Id="rId4" Type="http://schemas.openxmlformats.org/officeDocument/2006/relationships/hyperlink" Target="https://drive.google.com/drive/folders/1h8sXaIVgkoqVYgi2aoESIF5MUOE5zfVC" TargetMode="External"/><Relationship Id="rId9" Type="http://schemas.openxmlformats.org/officeDocument/2006/relationships/hyperlink" Target="https://drive.google.com/drive/folders/1PDzcCJo-hDSCbbbAwG5bVdhZzxJNrpXD" TargetMode="External"/><Relationship Id="rId1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U85"/>
  <sheetViews>
    <sheetView showGridLines="0" tabSelected="1" topLeftCell="B10" zoomScale="60" zoomScaleNormal="60" workbookViewId="0">
      <selection activeCell="R22" sqref="R22"/>
    </sheetView>
  </sheetViews>
  <sheetFormatPr baseColWidth="10" defaultRowHeight="15" x14ac:dyDescent="0.25"/>
  <cols>
    <col min="1" max="1" width="6.28515625" style="1" customWidth="1"/>
    <col min="2" max="2" width="28.140625" style="1" customWidth="1"/>
    <col min="3" max="4" width="32.42578125" style="1" customWidth="1"/>
    <col min="5" max="5" width="16.7109375" style="1" customWidth="1"/>
    <col min="6" max="7" width="11.42578125" style="1"/>
    <col min="8" max="8" width="10.28515625" style="1" customWidth="1"/>
    <col min="9" max="9" width="8.7109375" style="1" customWidth="1"/>
    <col min="10" max="11" width="7.140625" style="1" hidden="1" customWidth="1"/>
    <col min="12" max="12" width="15.85546875" style="1" customWidth="1"/>
    <col min="13" max="13" width="9.85546875" style="1" customWidth="1"/>
    <col min="14" max="14" width="11.28515625" style="1" customWidth="1"/>
    <col min="15" max="16" width="7.140625" style="1" hidden="1" customWidth="1"/>
    <col min="17" max="17" width="18.7109375" style="1" customWidth="1"/>
    <col min="18" max="18" width="219.5703125" style="1" customWidth="1"/>
    <col min="19" max="19" width="32.140625" style="1" customWidth="1"/>
    <col min="20" max="20" width="26.85546875" style="1" customWidth="1"/>
    <col min="21" max="16384" width="11.42578125" style="1"/>
  </cols>
  <sheetData>
    <row r="1" spans="2:20" ht="15.75" thickBot="1" x14ac:dyDescent="0.3">
      <c r="B1" s="2"/>
      <c r="C1" s="2"/>
      <c r="D1" s="2"/>
      <c r="E1" s="2"/>
      <c r="F1" s="2"/>
      <c r="G1" s="2"/>
      <c r="H1" s="2"/>
      <c r="I1" s="2"/>
      <c r="J1" s="2"/>
      <c r="K1" s="2"/>
      <c r="L1" s="2"/>
      <c r="M1" s="2"/>
      <c r="N1" s="2"/>
      <c r="O1" s="2"/>
      <c r="P1" s="2"/>
      <c r="Q1" s="2"/>
      <c r="R1" s="2"/>
      <c r="S1" s="2"/>
      <c r="T1" s="2"/>
    </row>
    <row r="2" spans="2:20" ht="29.25" customHeight="1" x14ac:dyDescent="0.25">
      <c r="B2" s="130"/>
      <c r="C2" s="131"/>
      <c r="D2" s="131"/>
      <c r="E2" s="138" t="s">
        <v>21</v>
      </c>
      <c r="F2" s="139"/>
      <c r="G2" s="139"/>
      <c r="H2" s="139"/>
      <c r="I2" s="139"/>
      <c r="J2" s="139"/>
      <c r="K2" s="139"/>
      <c r="L2" s="139"/>
      <c r="M2" s="139"/>
      <c r="N2" s="139"/>
      <c r="O2" s="140"/>
      <c r="P2" s="119" t="s">
        <v>23</v>
      </c>
      <c r="Q2" s="120"/>
      <c r="R2" s="121"/>
      <c r="S2" s="3"/>
      <c r="T2" s="2"/>
    </row>
    <row r="3" spans="2:20" ht="29.25" customHeight="1" x14ac:dyDescent="0.25">
      <c r="B3" s="132"/>
      <c r="C3" s="133"/>
      <c r="D3" s="133"/>
      <c r="E3" s="141"/>
      <c r="F3" s="142"/>
      <c r="G3" s="142"/>
      <c r="H3" s="142"/>
      <c r="I3" s="142"/>
      <c r="J3" s="142"/>
      <c r="K3" s="142"/>
      <c r="L3" s="142"/>
      <c r="M3" s="142"/>
      <c r="N3" s="142"/>
      <c r="O3" s="143"/>
      <c r="P3" s="122" t="s">
        <v>24</v>
      </c>
      <c r="Q3" s="123"/>
      <c r="R3" s="124"/>
      <c r="S3" s="3"/>
      <c r="T3" s="2"/>
    </row>
    <row r="4" spans="2:20" ht="29.25" customHeight="1" thickBot="1" x14ac:dyDescent="0.3">
      <c r="B4" s="134"/>
      <c r="C4" s="135"/>
      <c r="D4" s="135"/>
      <c r="E4" s="144"/>
      <c r="F4" s="145"/>
      <c r="G4" s="145"/>
      <c r="H4" s="145"/>
      <c r="I4" s="145"/>
      <c r="J4" s="145"/>
      <c r="K4" s="145"/>
      <c r="L4" s="145"/>
      <c r="M4" s="145"/>
      <c r="N4" s="145"/>
      <c r="O4" s="146"/>
      <c r="P4" s="125" t="s">
        <v>22</v>
      </c>
      <c r="Q4" s="126"/>
      <c r="R4" s="127"/>
      <c r="S4" s="3"/>
      <c r="T4" s="2"/>
    </row>
    <row r="5" spans="2:20" x14ac:dyDescent="0.25">
      <c r="B5" s="2"/>
      <c r="C5" s="2"/>
      <c r="D5" s="2"/>
      <c r="E5" s="2"/>
      <c r="F5" s="2"/>
      <c r="G5" s="2"/>
      <c r="H5" s="2"/>
      <c r="I5" s="2"/>
      <c r="J5" s="2"/>
      <c r="K5" s="2"/>
      <c r="L5" s="2"/>
      <c r="M5" s="2"/>
      <c r="N5" s="2"/>
      <c r="O5" s="2"/>
      <c r="P5" s="2"/>
      <c r="Q5" s="2"/>
      <c r="R5" s="2"/>
      <c r="S5" s="2"/>
      <c r="T5" s="2"/>
    </row>
    <row r="6" spans="2:20" x14ac:dyDescent="0.25">
      <c r="B6" s="153" t="s">
        <v>0</v>
      </c>
      <c r="C6" s="154"/>
      <c r="D6" s="149" t="s">
        <v>25</v>
      </c>
      <c r="E6" s="150"/>
      <c r="F6" s="150"/>
      <c r="G6" s="150"/>
      <c r="H6" s="151"/>
      <c r="I6" s="4"/>
      <c r="J6" s="4"/>
      <c r="K6" s="4"/>
      <c r="L6" s="5"/>
      <c r="M6" s="5"/>
      <c r="N6" s="5"/>
      <c r="O6" s="5"/>
      <c r="P6" s="5"/>
      <c r="Q6" s="5"/>
      <c r="R6" s="5"/>
      <c r="S6" s="5"/>
      <c r="T6" s="5"/>
    </row>
    <row r="7" spans="2:20" x14ac:dyDescent="0.25">
      <c r="B7" s="153" t="s">
        <v>1</v>
      </c>
      <c r="C7" s="154"/>
      <c r="D7" s="149" t="s">
        <v>26</v>
      </c>
      <c r="E7" s="150"/>
      <c r="F7" s="150"/>
      <c r="G7" s="150"/>
      <c r="H7" s="151"/>
      <c r="I7" s="4"/>
      <c r="J7" s="4"/>
      <c r="K7" s="4"/>
      <c r="L7" s="5"/>
      <c r="M7" s="5"/>
      <c r="N7" s="5"/>
      <c r="O7" s="5"/>
      <c r="P7" s="5"/>
      <c r="Q7" s="5"/>
      <c r="R7" s="5"/>
      <c r="S7" s="5"/>
      <c r="T7" s="5"/>
    </row>
    <row r="8" spans="2:20" x14ac:dyDescent="0.25">
      <c r="B8" s="153" t="s">
        <v>2</v>
      </c>
      <c r="C8" s="154"/>
      <c r="D8" s="152">
        <v>44576</v>
      </c>
      <c r="E8" s="150"/>
      <c r="F8" s="150"/>
      <c r="G8" s="150"/>
      <c r="H8" s="151"/>
      <c r="I8" s="4"/>
      <c r="J8" s="4"/>
      <c r="K8" s="4"/>
      <c r="L8" s="5"/>
      <c r="M8" s="5"/>
      <c r="N8" s="5"/>
      <c r="O8" s="5"/>
      <c r="P8" s="5"/>
      <c r="Q8" s="5"/>
      <c r="R8" s="5"/>
      <c r="S8" s="5"/>
      <c r="T8" s="5"/>
    </row>
    <row r="9" spans="2:20" x14ac:dyDescent="0.25">
      <c r="B9" s="155" t="s">
        <v>3</v>
      </c>
      <c r="C9" s="156"/>
      <c r="D9" s="136" t="s">
        <v>4</v>
      </c>
      <c r="E9" s="6">
        <v>44378</v>
      </c>
      <c r="F9" s="136" t="s">
        <v>5</v>
      </c>
      <c r="G9" s="168">
        <v>44561</v>
      </c>
      <c r="H9" s="161"/>
      <c r="I9" s="7"/>
      <c r="J9" s="7"/>
      <c r="K9" s="7"/>
      <c r="L9" s="5"/>
      <c r="M9" s="5"/>
      <c r="N9" s="5"/>
      <c r="O9" s="5"/>
      <c r="P9" s="5"/>
      <c r="Q9" s="5"/>
      <c r="R9" s="5"/>
      <c r="S9" s="5"/>
      <c r="T9" s="5"/>
    </row>
    <row r="10" spans="2:20" x14ac:dyDescent="0.25">
      <c r="B10" s="157"/>
      <c r="C10" s="158"/>
      <c r="D10" s="137"/>
      <c r="E10" s="8" t="s">
        <v>6</v>
      </c>
      <c r="F10" s="137"/>
      <c r="G10" s="161" t="s">
        <v>6</v>
      </c>
      <c r="H10" s="161"/>
      <c r="I10" s="4"/>
      <c r="J10" s="4"/>
      <c r="K10" s="4"/>
      <c r="L10" s="5"/>
      <c r="M10" s="5"/>
      <c r="N10" s="5"/>
      <c r="O10" s="5"/>
      <c r="P10" s="5"/>
      <c r="Q10" s="5"/>
      <c r="R10" s="5"/>
      <c r="S10" s="5"/>
      <c r="T10" s="5"/>
    </row>
    <row r="11" spans="2:20" ht="15.75" thickBot="1" x14ac:dyDescent="0.3">
      <c r="B11" s="5"/>
      <c r="C11" s="5"/>
      <c r="D11" s="5"/>
      <c r="E11" s="5"/>
      <c r="F11" s="5"/>
      <c r="G11" s="5"/>
      <c r="H11" s="5"/>
      <c r="I11" s="5"/>
      <c r="J11" s="5"/>
      <c r="K11" s="5"/>
      <c r="L11" s="5"/>
      <c r="M11" s="5"/>
      <c r="N11" s="5"/>
      <c r="O11" s="5"/>
      <c r="P11" s="5"/>
      <c r="Q11" s="5"/>
      <c r="R11" s="5"/>
      <c r="T11" s="5"/>
    </row>
    <row r="12" spans="2:20" s="67" customFormat="1" ht="41.25" customHeight="1" x14ac:dyDescent="0.25">
      <c r="B12" s="171" t="s">
        <v>14</v>
      </c>
      <c r="C12" s="147" t="s">
        <v>17</v>
      </c>
      <c r="D12" s="147" t="s">
        <v>18</v>
      </c>
      <c r="E12" s="147" t="s">
        <v>15</v>
      </c>
      <c r="F12" s="147" t="s">
        <v>16</v>
      </c>
      <c r="G12" s="164" t="s">
        <v>7</v>
      </c>
      <c r="H12" s="165"/>
      <c r="I12" s="165"/>
      <c r="J12" s="165"/>
      <c r="K12" s="166"/>
      <c r="L12" s="117" t="s">
        <v>8</v>
      </c>
      <c r="M12" s="159" t="s">
        <v>9</v>
      </c>
      <c r="N12" s="160"/>
      <c r="O12" s="160"/>
      <c r="P12" s="160"/>
      <c r="Q12" s="169" t="s">
        <v>10</v>
      </c>
      <c r="R12" s="169" t="s">
        <v>13</v>
      </c>
      <c r="S12" s="169" t="s">
        <v>11</v>
      </c>
      <c r="T12" s="128" t="s">
        <v>12</v>
      </c>
    </row>
    <row r="13" spans="2:20" s="67" customFormat="1" ht="41.25" customHeight="1" thickBot="1" x14ac:dyDescent="0.3">
      <c r="B13" s="172"/>
      <c r="C13" s="148"/>
      <c r="D13" s="148"/>
      <c r="E13" s="148"/>
      <c r="F13" s="148"/>
      <c r="G13" s="15" t="s">
        <v>29</v>
      </c>
      <c r="H13" s="15" t="s">
        <v>19</v>
      </c>
      <c r="I13" s="15" t="s">
        <v>20</v>
      </c>
      <c r="J13" s="15" t="s">
        <v>19</v>
      </c>
      <c r="K13" s="15" t="s">
        <v>20</v>
      </c>
      <c r="L13" s="118"/>
      <c r="M13" s="16" t="s">
        <v>19</v>
      </c>
      <c r="N13" s="17" t="s">
        <v>20</v>
      </c>
      <c r="O13" s="17" t="s">
        <v>19</v>
      </c>
      <c r="P13" s="17" t="s">
        <v>20</v>
      </c>
      <c r="Q13" s="170"/>
      <c r="R13" s="170"/>
      <c r="S13" s="170"/>
      <c r="T13" s="129"/>
    </row>
    <row r="14" spans="2:20" s="67" customFormat="1" ht="90" x14ac:dyDescent="0.25">
      <c r="B14" s="174" t="s">
        <v>27</v>
      </c>
      <c r="C14" s="176" t="s">
        <v>33</v>
      </c>
      <c r="D14" s="162" t="s">
        <v>34</v>
      </c>
      <c r="E14" s="90" t="s">
        <v>35</v>
      </c>
      <c r="F14" s="91" t="s">
        <v>86</v>
      </c>
      <c r="G14" s="92">
        <v>0</v>
      </c>
      <c r="H14" s="93">
        <v>0</v>
      </c>
      <c r="I14" s="93">
        <v>0</v>
      </c>
      <c r="J14" s="92"/>
      <c r="K14" s="92"/>
      <c r="L14" s="90" t="s">
        <v>87</v>
      </c>
      <c r="M14" s="92"/>
      <c r="N14" s="92"/>
      <c r="O14" s="94"/>
      <c r="P14" s="94"/>
      <c r="Q14" s="78">
        <v>0</v>
      </c>
      <c r="R14" s="177" t="s">
        <v>174</v>
      </c>
      <c r="S14" s="178"/>
      <c r="T14" s="95"/>
    </row>
    <row r="15" spans="2:20" s="67" customFormat="1" ht="90" x14ac:dyDescent="0.25">
      <c r="B15" s="175"/>
      <c r="C15" s="167"/>
      <c r="D15" s="163"/>
      <c r="E15" s="75" t="s">
        <v>36</v>
      </c>
      <c r="F15" s="10" t="s">
        <v>86</v>
      </c>
      <c r="G15" s="14">
        <v>0</v>
      </c>
      <c r="H15" s="14">
        <v>0</v>
      </c>
      <c r="I15" s="14">
        <v>0</v>
      </c>
      <c r="J15" s="14"/>
      <c r="K15" s="14"/>
      <c r="L15" s="75" t="s">
        <v>87</v>
      </c>
      <c r="M15" s="14"/>
      <c r="N15" s="9"/>
      <c r="O15" s="9"/>
      <c r="P15" s="9"/>
      <c r="Q15" s="79">
        <v>0</v>
      </c>
      <c r="R15" s="179" t="s">
        <v>174</v>
      </c>
      <c r="S15" s="180"/>
      <c r="T15" s="96"/>
    </row>
    <row r="16" spans="2:20" s="67" customFormat="1" ht="90" x14ac:dyDescent="0.25">
      <c r="B16" s="175"/>
      <c r="C16" s="167"/>
      <c r="D16" s="74" t="s">
        <v>37</v>
      </c>
      <c r="E16" s="74" t="s">
        <v>38</v>
      </c>
      <c r="F16" s="10" t="s">
        <v>86</v>
      </c>
      <c r="G16" s="14">
        <v>0</v>
      </c>
      <c r="H16" s="9">
        <v>0</v>
      </c>
      <c r="I16" s="9">
        <v>0</v>
      </c>
      <c r="J16" s="9"/>
      <c r="K16" s="9"/>
      <c r="L16" s="75" t="s">
        <v>87</v>
      </c>
      <c r="M16" s="9"/>
      <c r="N16" s="9"/>
      <c r="O16" s="9"/>
      <c r="P16" s="9"/>
      <c r="Q16" s="79">
        <v>0</v>
      </c>
      <c r="R16" s="179" t="s">
        <v>174</v>
      </c>
      <c r="S16" s="180"/>
      <c r="T16" s="96"/>
    </row>
    <row r="17" spans="2:21" s="67" customFormat="1" ht="90" x14ac:dyDescent="0.25">
      <c r="B17" s="175"/>
      <c r="C17" s="167"/>
      <c r="D17" s="163" t="s">
        <v>30</v>
      </c>
      <c r="E17" s="74" t="s">
        <v>31</v>
      </c>
      <c r="F17" s="10" t="s">
        <v>28</v>
      </c>
      <c r="G17" s="14">
        <f>227+25</f>
        <v>252</v>
      </c>
      <c r="H17" s="21">
        <v>306</v>
      </c>
      <c r="I17" s="21">
        <v>306</v>
      </c>
      <c r="J17" s="11"/>
      <c r="K17" s="11"/>
      <c r="L17" s="75" t="s">
        <v>87</v>
      </c>
      <c r="M17" s="23">
        <v>586</v>
      </c>
      <c r="N17" s="23">
        <v>586</v>
      </c>
      <c r="O17" s="24"/>
      <c r="P17" s="24"/>
      <c r="Q17" s="25">
        <f>+M17/G17</f>
        <v>2.3253968253968256</v>
      </c>
      <c r="R17" s="181" t="s">
        <v>175</v>
      </c>
      <c r="S17" s="182" t="s">
        <v>93</v>
      </c>
      <c r="T17" s="96"/>
      <c r="U17" s="68"/>
    </row>
    <row r="18" spans="2:21" s="67" customFormat="1" ht="90" x14ac:dyDescent="0.25">
      <c r="B18" s="175"/>
      <c r="C18" s="167"/>
      <c r="D18" s="163"/>
      <c r="E18" s="74" t="s">
        <v>32</v>
      </c>
      <c r="F18" s="10" t="s">
        <v>28</v>
      </c>
      <c r="G18" s="14">
        <v>0</v>
      </c>
      <c r="H18" s="22">
        <v>0</v>
      </c>
      <c r="I18" s="22">
        <v>0</v>
      </c>
      <c r="J18" s="12"/>
      <c r="K18" s="12"/>
      <c r="L18" s="75" t="s">
        <v>87</v>
      </c>
      <c r="M18" s="23"/>
      <c r="N18" s="24"/>
      <c r="O18" s="24"/>
      <c r="P18" s="24"/>
      <c r="Q18" s="25">
        <f>+M18+N18</f>
        <v>0</v>
      </c>
      <c r="R18" s="183" t="s">
        <v>174</v>
      </c>
      <c r="S18" s="182"/>
      <c r="T18" s="96"/>
      <c r="U18" s="68"/>
    </row>
    <row r="19" spans="2:21" s="67" customFormat="1" ht="105" x14ac:dyDescent="0.25">
      <c r="B19" s="175"/>
      <c r="C19" s="75" t="s">
        <v>39</v>
      </c>
      <c r="D19" s="74" t="s">
        <v>40</v>
      </c>
      <c r="E19" s="74" t="s">
        <v>41</v>
      </c>
      <c r="F19" s="10" t="s">
        <v>138</v>
      </c>
      <c r="G19" s="43">
        <v>0.6</v>
      </c>
      <c r="H19" s="29">
        <v>0.45</v>
      </c>
      <c r="I19" s="29">
        <v>0.6</v>
      </c>
      <c r="J19" s="13"/>
      <c r="K19" s="13"/>
      <c r="L19" s="51" t="s">
        <v>88</v>
      </c>
      <c r="M19" s="26">
        <v>0.25</v>
      </c>
      <c r="N19" s="26">
        <v>0.8</v>
      </c>
      <c r="O19" s="26"/>
      <c r="P19" s="26"/>
      <c r="Q19" s="25">
        <f>+N19/G19</f>
        <v>1.3333333333333335</v>
      </c>
      <c r="R19" s="184" t="s">
        <v>139</v>
      </c>
      <c r="S19" s="185" t="s">
        <v>140</v>
      </c>
      <c r="T19" s="96"/>
    </row>
    <row r="20" spans="2:21" s="67" customFormat="1" ht="409.5" x14ac:dyDescent="0.25">
      <c r="B20" s="175"/>
      <c r="C20" s="75" t="s">
        <v>42</v>
      </c>
      <c r="D20" s="74" t="s">
        <v>43</v>
      </c>
      <c r="E20" s="75" t="s">
        <v>44</v>
      </c>
      <c r="F20" s="10" t="s">
        <v>28</v>
      </c>
      <c r="G20" s="74">
        <v>1</v>
      </c>
      <c r="H20" s="52">
        <v>1</v>
      </c>
      <c r="I20" s="52">
        <v>1</v>
      </c>
      <c r="J20" s="9"/>
      <c r="K20" s="9"/>
      <c r="L20" s="75" t="s">
        <v>89</v>
      </c>
      <c r="M20" s="24">
        <v>1</v>
      </c>
      <c r="N20" s="24">
        <v>1</v>
      </c>
      <c r="O20" s="24"/>
      <c r="P20" s="24"/>
      <c r="Q20" s="25">
        <v>1</v>
      </c>
      <c r="R20" s="186" t="s">
        <v>141</v>
      </c>
      <c r="S20" s="187" t="s">
        <v>142</v>
      </c>
      <c r="T20" s="96"/>
    </row>
    <row r="21" spans="2:21" s="67" customFormat="1" ht="409.5" x14ac:dyDescent="0.25">
      <c r="B21" s="175"/>
      <c r="C21" s="75" t="s">
        <v>45</v>
      </c>
      <c r="D21" s="74" t="s">
        <v>46</v>
      </c>
      <c r="E21" s="75" t="s">
        <v>47</v>
      </c>
      <c r="F21" s="10" t="s">
        <v>86</v>
      </c>
      <c r="G21" s="75">
        <v>1</v>
      </c>
      <c r="H21" s="24">
        <v>0.38</v>
      </c>
      <c r="I21" s="25">
        <v>0.5</v>
      </c>
      <c r="J21" s="9"/>
      <c r="K21" s="9"/>
      <c r="L21" s="53" t="s">
        <v>87</v>
      </c>
      <c r="M21" s="24">
        <v>0.8</v>
      </c>
      <c r="N21" s="24">
        <v>1</v>
      </c>
      <c r="O21" s="24"/>
      <c r="P21" s="24"/>
      <c r="Q21" s="25">
        <f>+N21/I21</f>
        <v>2</v>
      </c>
      <c r="R21" s="184" t="s">
        <v>141</v>
      </c>
      <c r="S21" s="188" t="s">
        <v>143</v>
      </c>
      <c r="T21" s="96"/>
    </row>
    <row r="22" spans="2:21" s="67" customFormat="1" ht="221.25" customHeight="1" x14ac:dyDescent="0.25">
      <c r="B22" s="175"/>
      <c r="C22" s="167" t="s">
        <v>48</v>
      </c>
      <c r="D22" s="75" t="s">
        <v>49</v>
      </c>
      <c r="E22" s="75" t="s">
        <v>50</v>
      </c>
      <c r="F22" s="10" t="s">
        <v>28</v>
      </c>
      <c r="G22" s="75">
        <v>50</v>
      </c>
      <c r="H22" s="23">
        <v>25</v>
      </c>
      <c r="I22" s="23">
        <v>50</v>
      </c>
      <c r="J22" s="9"/>
      <c r="K22" s="9"/>
      <c r="L22" s="53" t="s">
        <v>89</v>
      </c>
      <c r="M22" s="52">
        <v>33</v>
      </c>
      <c r="N22" s="23">
        <v>33</v>
      </c>
      <c r="O22" s="24"/>
      <c r="P22" s="24"/>
      <c r="Q22" s="25">
        <f>+N22/I22</f>
        <v>0.66</v>
      </c>
      <c r="R22" s="189" t="s">
        <v>144</v>
      </c>
      <c r="S22" s="190" t="s">
        <v>145</v>
      </c>
      <c r="T22" s="96"/>
    </row>
    <row r="23" spans="2:21" s="67" customFormat="1" ht="90" x14ac:dyDescent="0.25">
      <c r="B23" s="175"/>
      <c r="C23" s="167"/>
      <c r="D23" s="75" t="s">
        <v>51</v>
      </c>
      <c r="E23" s="75" t="s">
        <v>52</v>
      </c>
      <c r="F23" s="10" t="s">
        <v>138</v>
      </c>
      <c r="G23" s="42">
        <v>0.2</v>
      </c>
      <c r="H23" s="24">
        <v>0.15</v>
      </c>
      <c r="I23" s="25">
        <v>0.2</v>
      </c>
      <c r="J23" s="9"/>
      <c r="K23" s="9"/>
      <c r="L23" s="53" t="s">
        <v>89</v>
      </c>
      <c r="M23" s="24">
        <v>0.26</v>
      </c>
      <c r="N23" s="24">
        <v>0.26</v>
      </c>
      <c r="O23" s="24"/>
      <c r="P23" s="24"/>
      <c r="Q23" s="25">
        <f>+N23/I23</f>
        <v>1.3</v>
      </c>
      <c r="R23" s="189" t="s">
        <v>146</v>
      </c>
      <c r="S23" s="190" t="s">
        <v>145</v>
      </c>
      <c r="T23" s="96"/>
    </row>
    <row r="24" spans="2:21" s="67" customFormat="1" ht="85.5" x14ac:dyDescent="0.25">
      <c r="B24" s="175"/>
      <c r="C24" s="167" t="s">
        <v>53</v>
      </c>
      <c r="D24" s="75" t="s">
        <v>54</v>
      </c>
      <c r="E24" s="75" t="s">
        <v>55</v>
      </c>
      <c r="F24" s="10" t="s">
        <v>138</v>
      </c>
      <c r="G24" s="42">
        <v>0.5</v>
      </c>
      <c r="H24" s="29">
        <v>0.38</v>
      </c>
      <c r="I24" s="40">
        <v>0.5</v>
      </c>
      <c r="J24" s="9"/>
      <c r="K24" s="9"/>
      <c r="L24" s="53" t="s">
        <v>89</v>
      </c>
      <c r="M24" s="28">
        <v>0.4</v>
      </c>
      <c r="N24" s="27">
        <v>0.5</v>
      </c>
      <c r="O24" s="24"/>
      <c r="P24" s="24"/>
      <c r="Q24" s="25">
        <f>+N24/G24</f>
        <v>1</v>
      </c>
      <c r="R24" s="189" t="s">
        <v>147</v>
      </c>
      <c r="S24" s="191" t="s">
        <v>148</v>
      </c>
      <c r="T24" s="96"/>
    </row>
    <row r="25" spans="2:21" s="67" customFormat="1" ht="75" x14ac:dyDescent="0.25">
      <c r="B25" s="175"/>
      <c r="C25" s="167"/>
      <c r="D25" s="75" t="s">
        <v>56</v>
      </c>
      <c r="E25" s="75" t="s">
        <v>55</v>
      </c>
      <c r="F25" s="10" t="s">
        <v>138</v>
      </c>
      <c r="G25" s="42">
        <v>0.4</v>
      </c>
      <c r="H25" s="54">
        <v>0.3</v>
      </c>
      <c r="I25" s="40">
        <v>0.4</v>
      </c>
      <c r="J25" s="9"/>
      <c r="K25" s="9"/>
      <c r="L25" s="53" t="s">
        <v>89</v>
      </c>
      <c r="M25" s="55">
        <v>0.4</v>
      </c>
      <c r="N25" s="27">
        <v>0.4</v>
      </c>
      <c r="O25" s="26"/>
      <c r="P25" s="26"/>
      <c r="Q25" s="25">
        <f>+N25/I25</f>
        <v>1</v>
      </c>
      <c r="R25" s="192" t="s">
        <v>149</v>
      </c>
      <c r="S25" s="193" t="s">
        <v>150</v>
      </c>
      <c r="T25" s="96"/>
    </row>
    <row r="26" spans="2:21" s="67" customFormat="1" ht="75" x14ac:dyDescent="0.25">
      <c r="B26" s="175"/>
      <c r="C26" s="75" t="s">
        <v>57</v>
      </c>
      <c r="D26" s="75" t="s">
        <v>58</v>
      </c>
      <c r="E26" s="75" t="s">
        <v>59</v>
      </c>
      <c r="F26" s="10" t="s">
        <v>138</v>
      </c>
      <c r="G26" s="42">
        <v>0.5</v>
      </c>
      <c r="H26" s="11">
        <v>0.38</v>
      </c>
      <c r="I26" s="11">
        <v>0.5</v>
      </c>
      <c r="J26" s="10"/>
      <c r="K26" s="10"/>
      <c r="L26" s="75" t="s">
        <v>89</v>
      </c>
      <c r="M26" s="33">
        <v>0.5</v>
      </c>
      <c r="N26" s="34">
        <v>0.5</v>
      </c>
      <c r="O26" s="58"/>
      <c r="P26" s="58"/>
      <c r="Q26" s="25">
        <f t="shared" ref="Q26:Q50" si="0">+M26+N26</f>
        <v>1</v>
      </c>
      <c r="R26" s="189" t="s">
        <v>151</v>
      </c>
      <c r="S26" s="194" t="s">
        <v>152</v>
      </c>
      <c r="T26" s="96"/>
    </row>
    <row r="27" spans="2:21" s="67" customFormat="1" ht="142.5" x14ac:dyDescent="0.25">
      <c r="B27" s="175"/>
      <c r="C27" s="75" t="s">
        <v>60</v>
      </c>
      <c r="D27" s="75" t="s">
        <v>61</v>
      </c>
      <c r="E27" s="75" t="s">
        <v>62</v>
      </c>
      <c r="F27" s="10" t="s">
        <v>138</v>
      </c>
      <c r="G27" s="63">
        <v>0.4</v>
      </c>
      <c r="H27" s="11">
        <v>0.3</v>
      </c>
      <c r="I27" s="11">
        <v>0.4</v>
      </c>
      <c r="J27" s="11"/>
      <c r="K27" s="11"/>
      <c r="L27" s="75" t="s">
        <v>89</v>
      </c>
      <c r="M27" s="33">
        <v>0.2</v>
      </c>
      <c r="N27" s="34">
        <v>0.4</v>
      </c>
      <c r="O27" s="58"/>
      <c r="P27" s="58"/>
      <c r="Q27" s="25">
        <f>+N27/G27</f>
        <v>1</v>
      </c>
      <c r="R27" s="195" t="s">
        <v>153</v>
      </c>
      <c r="S27" s="196" t="s">
        <v>154</v>
      </c>
      <c r="T27" s="96"/>
    </row>
    <row r="28" spans="2:21" s="67" customFormat="1" ht="409.5" x14ac:dyDescent="0.25">
      <c r="B28" s="175"/>
      <c r="C28" s="75" t="s">
        <v>63</v>
      </c>
      <c r="D28" s="74" t="s">
        <v>64</v>
      </c>
      <c r="E28" s="75" t="s">
        <v>65</v>
      </c>
      <c r="F28" s="10" t="s">
        <v>138</v>
      </c>
      <c r="G28" s="75">
        <v>133</v>
      </c>
      <c r="H28" s="29">
        <v>0.68</v>
      </c>
      <c r="I28" s="40">
        <v>0.9</v>
      </c>
      <c r="J28" s="76"/>
      <c r="K28" s="76"/>
      <c r="L28" s="53" t="s">
        <v>90</v>
      </c>
      <c r="M28" s="28">
        <v>0.5</v>
      </c>
      <c r="N28" s="27">
        <v>0.9</v>
      </c>
      <c r="O28" s="41"/>
      <c r="P28" s="41"/>
      <c r="Q28" s="25">
        <f>+N28/I28</f>
        <v>1</v>
      </c>
      <c r="R28" s="184" t="s">
        <v>155</v>
      </c>
      <c r="S28" s="192" t="s">
        <v>156</v>
      </c>
      <c r="T28" s="97"/>
    </row>
    <row r="29" spans="2:21" s="67" customFormat="1" ht="409.5" x14ac:dyDescent="0.25">
      <c r="B29" s="175"/>
      <c r="C29" s="75" t="s">
        <v>66</v>
      </c>
      <c r="D29" s="74" t="s">
        <v>67</v>
      </c>
      <c r="E29" s="75" t="s">
        <v>68</v>
      </c>
      <c r="F29" s="10" t="s">
        <v>86</v>
      </c>
      <c r="G29" s="80">
        <v>104</v>
      </c>
      <c r="H29" s="10"/>
      <c r="I29" s="10"/>
      <c r="J29" s="10"/>
      <c r="K29" s="10"/>
      <c r="L29" s="75" t="s">
        <v>91</v>
      </c>
      <c r="M29" s="10">
        <v>86</v>
      </c>
      <c r="N29" s="10">
        <v>86</v>
      </c>
      <c r="O29" s="20"/>
      <c r="P29" s="20"/>
      <c r="Q29" s="25">
        <f>N29/G29</f>
        <v>0.82692307692307687</v>
      </c>
      <c r="R29" s="196" t="s">
        <v>155</v>
      </c>
      <c r="S29" s="185" t="s">
        <v>176</v>
      </c>
      <c r="T29" s="96"/>
    </row>
    <row r="30" spans="2:21" s="67" customFormat="1" ht="103.5" customHeight="1" x14ac:dyDescent="0.25">
      <c r="B30" s="175"/>
      <c r="C30" s="18" t="s">
        <v>69</v>
      </c>
      <c r="D30" s="19" t="s">
        <v>70</v>
      </c>
      <c r="E30" s="18" t="s">
        <v>71</v>
      </c>
      <c r="F30" s="10" t="s">
        <v>28</v>
      </c>
      <c r="G30" s="32">
        <v>0.2</v>
      </c>
      <c r="H30" s="30">
        <v>0.2</v>
      </c>
      <c r="I30" s="31">
        <v>0.2</v>
      </c>
      <c r="J30" s="76"/>
      <c r="K30" s="76"/>
      <c r="L30" s="56" t="s">
        <v>91</v>
      </c>
      <c r="M30" s="28">
        <v>0.2</v>
      </c>
      <c r="N30" s="27">
        <v>0.2</v>
      </c>
      <c r="O30" s="41"/>
      <c r="P30" s="41"/>
      <c r="Q30" s="25">
        <v>-0.64</v>
      </c>
      <c r="R30" s="192" t="s">
        <v>157</v>
      </c>
      <c r="S30" s="72" t="s">
        <v>158</v>
      </c>
      <c r="T30" s="97"/>
    </row>
    <row r="31" spans="2:21" s="67" customFormat="1" ht="63.75" x14ac:dyDescent="0.25">
      <c r="B31" s="175"/>
      <c r="C31" s="18" t="s">
        <v>72</v>
      </c>
      <c r="D31" s="19" t="s">
        <v>73</v>
      </c>
      <c r="E31" s="18" t="s">
        <v>74</v>
      </c>
      <c r="F31" s="10" t="s">
        <v>28</v>
      </c>
      <c r="G31" s="32">
        <v>0.4</v>
      </c>
      <c r="H31" s="28">
        <v>0.3</v>
      </c>
      <c r="I31" s="27">
        <v>0.4</v>
      </c>
      <c r="J31" s="41"/>
      <c r="K31" s="41"/>
      <c r="L31" s="36" t="s">
        <v>90</v>
      </c>
      <c r="M31" s="28">
        <v>0.2</v>
      </c>
      <c r="N31" s="27">
        <v>0</v>
      </c>
      <c r="O31" s="41"/>
      <c r="P31" s="41"/>
      <c r="Q31" s="25">
        <f t="shared" si="0"/>
        <v>0.2</v>
      </c>
      <c r="R31" s="192" t="s">
        <v>159</v>
      </c>
      <c r="S31" s="179"/>
      <c r="T31" s="98"/>
    </row>
    <row r="32" spans="2:21" s="67" customFormat="1" ht="150.75" customHeight="1" x14ac:dyDescent="0.25">
      <c r="B32" s="175"/>
      <c r="C32" s="167" t="s">
        <v>75</v>
      </c>
      <c r="D32" s="19" t="s">
        <v>76</v>
      </c>
      <c r="E32" s="18" t="s">
        <v>77</v>
      </c>
      <c r="F32" s="77" t="s">
        <v>86</v>
      </c>
      <c r="G32" s="14">
        <v>1</v>
      </c>
      <c r="H32" s="35">
        <v>0</v>
      </c>
      <c r="I32" s="37">
        <v>1</v>
      </c>
      <c r="J32" s="41"/>
      <c r="K32" s="41"/>
      <c r="L32" s="36" t="s">
        <v>92</v>
      </c>
      <c r="M32" s="28">
        <v>0</v>
      </c>
      <c r="N32" s="27">
        <v>1</v>
      </c>
      <c r="O32" s="41"/>
      <c r="P32" s="41"/>
      <c r="Q32" s="25">
        <f t="shared" si="0"/>
        <v>1</v>
      </c>
      <c r="R32" s="192" t="s">
        <v>160</v>
      </c>
      <c r="S32" s="189" t="s">
        <v>161</v>
      </c>
      <c r="T32" s="99"/>
    </row>
    <row r="33" spans="2:21" s="67" customFormat="1" ht="150.75" customHeight="1" x14ac:dyDescent="0.25">
      <c r="B33" s="175"/>
      <c r="C33" s="167"/>
      <c r="D33" s="19" t="s">
        <v>78</v>
      </c>
      <c r="E33" s="18" t="s">
        <v>79</v>
      </c>
      <c r="F33" s="77" t="s">
        <v>28</v>
      </c>
      <c r="G33" s="14">
        <v>12</v>
      </c>
      <c r="H33" s="71">
        <v>12</v>
      </c>
      <c r="I33" s="71">
        <v>12</v>
      </c>
      <c r="J33" s="41"/>
      <c r="K33" s="41"/>
      <c r="L33" s="36" t="s">
        <v>92</v>
      </c>
      <c r="M33" s="38">
        <v>12</v>
      </c>
      <c r="N33" s="39">
        <v>12</v>
      </c>
      <c r="O33" s="41"/>
      <c r="P33" s="41"/>
      <c r="Q33" s="25">
        <f>+N33/I33</f>
        <v>1</v>
      </c>
      <c r="R33" s="189" t="s">
        <v>162</v>
      </c>
      <c r="S33" s="189" t="s">
        <v>163</v>
      </c>
      <c r="T33" s="99"/>
    </row>
    <row r="34" spans="2:21" s="67" customFormat="1" ht="243" customHeight="1" x14ac:dyDescent="0.25">
      <c r="B34" s="175"/>
      <c r="C34" s="75" t="s">
        <v>80</v>
      </c>
      <c r="D34" s="75" t="s">
        <v>81</v>
      </c>
      <c r="E34" s="74" t="s">
        <v>82</v>
      </c>
      <c r="F34" s="77" t="s">
        <v>86</v>
      </c>
      <c r="G34" s="14">
        <v>1</v>
      </c>
      <c r="H34" s="35">
        <v>1</v>
      </c>
      <c r="I34" s="37">
        <v>1</v>
      </c>
      <c r="J34" s="41"/>
      <c r="K34" s="41"/>
      <c r="L34" s="36" t="s">
        <v>92</v>
      </c>
      <c r="M34" s="35">
        <v>0</v>
      </c>
      <c r="N34" s="37">
        <v>3</v>
      </c>
      <c r="O34" s="41"/>
      <c r="P34" s="41"/>
      <c r="Q34" s="25">
        <f>+N34/G34</f>
        <v>3</v>
      </c>
      <c r="R34" s="189" t="s">
        <v>164</v>
      </c>
      <c r="S34" s="189" t="s">
        <v>165</v>
      </c>
      <c r="T34" s="99"/>
    </row>
    <row r="35" spans="2:21" s="67" customFormat="1" ht="60" x14ac:dyDescent="0.25">
      <c r="B35" s="175"/>
      <c r="C35" s="75" t="s">
        <v>83</v>
      </c>
      <c r="D35" s="74" t="s">
        <v>84</v>
      </c>
      <c r="E35" s="74" t="s">
        <v>85</v>
      </c>
      <c r="F35" s="77" t="s">
        <v>138</v>
      </c>
      <c r="G35" s="43">
        <v>0.6</v>
      </c>
      <c r="H35" s="84">
        <v>0.45</v>
      </c>
      <c r="I35" s="84">
        <v>0.6</v>
      </c>
      <c r="J35" s="41"/>
      <c r="K35" s="41"/>
      <c r="L35" s="36" t="s">
        <v>87</v>
      </c>
      <c r="M35" s="29">
        <v>0.8</v>
      </c>
      <c r="N35" s="40">
        <v>0.9</v>
      </c>
      <c r="O35" s="41"/>
      <c r="P35" s="41"/>
      <c r="Q35" s="25">
        <f>+N35/G35</f>
        <v>1.5</v>
      </c>
      <c r="R35" s="197" t="s">
        <v>177</v>
      </c>
      <c r="S35" s="179"/>
      <c r="T35" s="100"/>
    </row>
    <row r="36" spans="2:21" s="67" customFormat="1" ht="409.5" x14ac:dyDescent="0.25">
      <c r="B36" s="101"/>
      <c r="C36" s="173" t="s">
        <v>94</v>
      </c>
      <c r="D36" s="77" t="s">
        <v>95</v>
      </c>
      <c r="E36" s="77" t="s">
        <v>96</v>
      </c>
      <c r="F36" s="77" t="s">
        <v>28</v>
      </c>
      <c r="G36" s="57">
        <v>0.5</v>
      </c>
      <c r="H36" s="85">
        <v>0.38</v>
      </c>
      <c r="I36" s="85">
        <v>0.5</v>
      </c>
      <c r="J36" s="58"/>
      <c r="K36" s="58"/>
      <c r="L36" s="58" t="s">
        <v>127</v>
      </c>
      <c r="M36" s="59">
        <v>0.13</v>
      </c>
      <c r="N36" s="60">
        <v>0.7</v>
      </c>
      <c r="O36" s="41"/>
      <c r="P36" s="41"/>
      <c r="Q36" s="25">
        <f>+N36/G36</f>
        <v>1.4</v>
      </c>
      <c r="R36" s="189" t="s">
        <v>166</v>
      </c>
      <c r="S36" s="191" t="s">
        <v>167</v>
      </c>
      <c r="T36" s="99"/>
    </row>
    <row r="37" spans="2:21" s="68" customFormat="1" ht="299.25" x14ac:dyDescent="0.25">
      <c r="B37" s="102"/>
      <c r="C37" s="173"/>
      <c r="D37" s="46" t="s">
        <v>97</v>
      </c>
      <c r="E37" s="46" t="s">
        <v>96</v>
      </c>
      <c r="F37" s="77" t="s">
        <v>138</v>
      </c>
      <c r="G37" s="57">
        <v>0.7</v>
      </c>
      <c r="H37" s="81">
        <v>0.53</v>
      </c>
      <c r="I37" s="81">
        <v>0.7</v>
      </c>
      <c r="J37" s="58"/>
      <c r="K37" s="58"/>
      <c r="L37" s="58" t="s">
        <v>127</v>
      </c>
      <c r="M37" s="33">
        <v>0.45</v>
      </c>
      <c r="N37" s="34">
        <v>0.65</v>
      </c>
      <c r="O37" s="58"/>
      <c r="P37" s="58"/>
      <c r="Q37" s="25">
        <f>N37/I37</f>
        <v>0.92857142857142871</v>
      </c>
      <c r="R37" s="196" t="s">
        <v>178</v>
      </c>
      <c r="S37" s="198" t="s">
        <v>179</v>
      </c>
      <c r="T37" s="103"/>
    </row>
    <row r="38" spans="2:21" s="67" customFormat="1" ht="78.75" x14ac:dyDescent="0.25">
      <c r="B38" s="101"/>
      <c r="C38" s="173"/>
      <c r="D38" s="46" t="s">
        <v>98</v>
      </c>
      <c r="E38" s="46" t="s">
        <v>99</v>
      </c>
      <c r="F38" s="77" t="s">
        <v>86</v>
      </c>
      <c r="G38" s="47">
        <v>7</v>
      </c>
      <c r="H38" s="50">
        <v>7</v>
      </c>
      <c r="I38" s="48">
        <v>7</v>
      </c>
      <c r="J38" s="41"/>
      <c r="K38" s="41"/>
      <c r="L38" s="41" t="s">
        <v>128</v>
      </c>
      <c r="M38" s="38">
        <v>7</v>
      </c>
      <c r="N38" s="45">
        <v>7</v>
      </c>
      <c r="O38" s="41"/>
      <c r="P38" s="41"/>
      <c r="Q38" s="25">
        <v>1</v>
      </c>
      <c r="R38" s="192" t="s">
        <v>129</v>
      </c>
      <c r="S38" s="72" t="s">
        <v>130</v>
      </c>
      <c r="T38" s="99"/>
    </row>
    <row r="39" spans="2:21" s="67" customFormat="1" ht="78.75" x14ac:dyDescent="0.25">
      <c r="B39" s="101"/>
      <c r="C39" s="173"/>
      <c r="D39" s="77" t="s">
        <v>100</v>
      </c>
      <c r="E39" s="77" t="s">
        <v>101</v>
      </c>
      <c r="F39" s="77" t="s">
        <v>28</v>
      </c>
      <c r="G39" s="77">
        <v>30</v>
      </c>
      <c r="H39" s="61">
        <v>30</v>
      </c>
      <c r="I39" s="62">
        <v>30</v>
      </c>
      <c r="J39" s="58"/>
      <c r="K39" s="58"/>
      <c r="L39" s="58" t="s">
        <v>128</v>
      </c>
      <c r="M39" s="38">
        <v>15</v>
      </c>
      <c r="N39" s="45">
        <v>17</v>
      </c>
      <c r="O39" s="41"/>
      <c r="P39" s="41"/>
      <c r="Q39" s="25">
        <f>+N39/G39</f>
        <v>0.56666666666666665</v>
      </c>
      <c r="R39" s="192" t="s">
        <v>168</v>
      </c>
      <c r="S39" s="86" t="s">
        <v>169</v>
      </c>
      <c r="T39" s="99"/>
    </row>
    <row r="40" spans="2:21" s="67" customFormat="1" ht="105" x14ac:dyDescent="0.25">
      <c r="B40" s="101"/>
      <c r="C40" s="173"/>
      <c r="D40" s="77" t="s">
        <v>102</v>
      </c>
      <c r="E40" s="77" t="s">
        <v>103</v>
      </c>
      <c r="F40" s="77" t="s">
        <v>28</v>
      </c>
      <c r="G40" s="65">
        <v>0</v>
      </c>
      <c r="H40" s="77"/>
      <c r="I40" s="77"/>
      <c r="J40" s="77"/>
      <c r="K40" s="77"/>
      <c r="L40" s="77" t="s">
        <v>128</v>
      </c>
      <c r="M40" s="77"/>
      <c r="N40" s="77"/>
      <c r="O40" s="77"/>
      <c r="P40" s="77"/>
      <c r="Q40" s="25">
        <f t="shared" si="0"/>
        <v>0</v>
      </c>
      <c r="R40" s="199"/>
      <c r="S40" s="199"/>
      <c r="T40" s="103"/>
    </row>
    <row r="41" spans="2:21" s="67" customFormat="1" ht="105" x14ac:dyDescent="0.25">
      <c r="B41" s="101"/>
      <c r="C41" s="173"/>
      <c r="D41" s="77" t="s">
        <v>104</v>
      </c>
      <c r="E41" s="77" t="s">
        <v>105</v>
      </c>
      <c r="F41" s="77" t="s">
        <v>28</v>
      </c>
      <c r="G41" s="77">
        <v>0</v>
      </c>
      <c r="H41" s="77"/>
      <c r="I41" s="77"/>
      <c r="J41" s="77"/>
      <c r="K41" s="77"/>
      <c r="L41" s="77" t="s">
        <v>128</v>
      </c>
      <c r="M41" s="77"/>
      <c r="N41" s="77"/>
      <c r="O41" s="77"/>
      <c r="P41" s="77"/>
      <c r="Q41" s="25">
        <f t="shared" si="0"/>
        <v>0</v>
      </c>
      <c r="R41" s="199"/>
      <c r="S41" s="199"/>
      <c r="T41" s="103"/>
    </row>
    <row r="42" spans="2:21" s="67" customFormat="1" ht="85.5" x14ac:dyDescent="0.25">
      <c r="B42" s="101"/>
      <c r="C42" s="173" t="s">
        <v>106</v>
      </c>
      <c r="D42" s="74" t="s">
        <v>107</v>
      </c>
      <c r="E42" s="77" t="s">
        <v>108</v>
      </c>
      <c r="F42" s="77" t="s">
        <v>86</v>
      </c>
      <c r="G42" s="73">
        <v>0.5</v>
      </c>
      <c r="H42" s="64">
        <v>0</v>
      </c>
      <c r="I42" s="65">
        <v>1</v>
      </c>
      <c r="J42" s="10"/>
      <c r="K42" s="10"/>
      <c r="L42" s="48" t="s">
        <v>131</v>
      </c>
      <c r="M42" s="50">
        <v>0</v>
      </c>
      <c r="N42" s="48">
        <v>1</v>
      </c>
      <c r="O42" s="10"/>
      <c r="P42" s="10"/>
      <c r="Q42" s="25">
        <f t="shared" si="0"/>
        <v>1</v>
      </c>
      <c r="R42" s="200" t="s">
        <v>170</v>
      </c>
      <c r="S42" s="201" t="s">
        <v>171</v>
      </c>
      <c r="T42" s="116"/>
      <c r="U42" s="68"/>
    </row>
    <row r="43" spans="2:21" s="67" customFormat="1" ht="75" x14ac:dyDescent="0.25">
      <c r="B43" s="101"/>
      <c r="C43" s="173"/>
      <c r="D43" s="74" t="s">
        <v>109</v>
      </c>
      <c r="E43" s="77" t="s">
        <v>110</v>
      </c>
      <c r="F43" s="77" t="s">
        <v>86</v>
      </c>
      <c r="G43" s="43">
        <v>0.1</v>
      </c>
      <c r="H43" s="49">
        <v>0</v>
      </c>
      <c r="I43" s="40">
        <v>0.1</v>
      </c>
      <c r="J43" s="76"/>
      <c r="K43" s="76"/>
      <c r="L43" s="45" t="s">
        <v>132</v>
      </c>
      <c r="M43" s="38">
        <v>0</v>
      </c>
      <c r="N43" s="27">
        <v>0.1</v>
      </c>
      <c r="O43" s="76"/>
      <c r="P43" s="76"/>
      <c r="Q43" s="25">
        <f>+N43/G43</f>
        <v>1</v>
      </c>
      <c r="R43" s="202"/>
      <c r="S43" s="203"/>
      <c r="T43" s="116"/>
    </row>
    <row r="44" spans="2:21" s="68" customFormat="1" ht="165" x14ac:dyDescent="0.25">
      <c r="B44" s="102"/>
      <c r="C44" s="173"/>
      <c r="D44" s="77" t="s">
        <v>111</v>
      </c>
      <c r="E44" s="77" t="s">
        <v>112</v>
      </c>
      <c r="F44" s="77" t="s">
        <v>86</v>
      </c>
      <c r="G44" s="66">
        <v>0.25</v>
      </c>
      <c r="H44" s="82">
        <v>0.1875</v>
      </c>
      <c r="I44" s="66">
        <v>0.25</v>
      </c>
      <c r="J44" s="77"/>
      <c r="K44" s="77"/>
      <c r="L44" s="77"/>
      <c r="M44" s="77"/>
      <c r="N44" s="66">
        <v>0.81</v>
      </c>
      <c r="O44" s="77"/>
      <c r="P44" s="77"/>
      <c r="Q44" s="25">
        <f>N44/I44</f>
        <v>3.24</v>
      </c>
      <c r="R44" s="199" t="s">
        <v>180</v>
      </c>
      <c r="S44" s="199"/>
      <c r="T44" s="103"/>
    </row>
    <row r="45" spans="2:21" s="67" customFormat="1" ht="342" x14ac:dyDescent="0.25">
      <c r="B45" s="101"/>
      <c r="C45" s="173"/>
      <c r="D45" s="77" t="s">
        <v>113</v>
      </c>
      <c r="E45" s="77" t="s">
        <v>114</v>
      </c>
      <c r="F45" s="77" t="s">
        <v>86</v>
      </c>
      <c r="G45" s="66">
        <v>0.8</v>
      </c>
      <c r="H45" s="50">
        <v>80.400000000000006</v>
      </c>
      <c r="I45" s="48">
        <v>85</v>
      </c>
      <c r="J45" s="10"/>
      <c r="K45" s="10"/>
      <c r="L45" s="48" t="s">
        <v>132</v>
      </c>
      <c r="M45" s="69">
        <v>0.80400000000000005</v>
      </c>
      <c r="N45" s="70">
        <v>0.90400000000000003</v>
      </c>
      <c r="O45" s="76"/>
      <c r="P45" s="76"/>
      <c r="Q45" s="25">
        <f>+N45/G45</f>
        <v>1.1299999999999999</v>
      </c>
      <c r="R45" s="192" t="s">
        <v>133</v>
      </c>
      <c r="S45" s="204" t="s">
        <v>134</v>
      </c>
      <c r="T45" s="99"/>
    </row>
    <row r="46" spans="2:21" s="68" customFormat="1" ht="60" x14ac:dyDescent="0.25">
      <c r="B46" s="102"/>
      <c r="C46" s="173" t="s">
        <v>115</v>
      </c>
      <c r="D46" s="77" t="s">
        <v>116</v>
      </c>
      <c r="E46" s="77" t="s">
        <v>55</v>
      </c>
      <c r="F46" s="77" t="s">
        <v>86</v>
      </c>
      <c r="G46" s="66">
        <v>0.85</v>
      </c>
      <c r="H46" s="59">
        <f>21.25*3%</f>
        <v>0.63749999999999996</v>
      </c>
      <c r="I46" s="83">
        <f>21.25%+H46</f>
        <v>0.85</v>
      </c>
      <c r="J46" s="10"/>
      <c r="K46" s="10"/>
      <c r="L46" s="48" t="s">
        <v>135</v>
      </c>
      <c r="M46" s="87">
        <v>0</v>
      </c>
      <c r="N46" s="88">
        <v>0.21249999999999999</v>
      </c>
      <c r="O46" s="10"/>
      <c r="P46" s="10"/>
      <c r="Q46" s="25">
        <v>0</v>
      </c>
      <c r="R46" s="205" t="s">
        <v>172</v>
      </c>
      <c r="S46" s="206"/>
      <c r="T46" s="104"/>
    </row>
    <row r="47" spans="2:21" s="68" customFormat="1" ht="60" x14ac:dyDescent="0.25">
      <c r="B47" s="102"/>
      <c r="C47" s="173"/>
      <c r="D47" s="77" t="s">
        <v>117</v>
      </c>
      <c r="E47" s="77" t="s">
        <v>55</v>
      </c>
      <c r="F47" s="77" t="s">
        <v>86</v>
      </c>
      <c r="G47" s="66">
        <v>0.85</v>
      </c>
      <c r="H47" s="82">
        <f>(G47/4)*3</f>
        <v>0.63749999999999996</v>
      </c>
      <c r="I47" s="66">
        <v>0.85</v>
      </c>
      <c r="J47" s="77"/>
      <c r="K47" s="77"/>
      <c r="L47" s="77"/>
      <c r="M47" s="66">
        <v>0.64</v>
      </c>
      <c r="N47" s="66">
        <v>0.64</v>
      </c>
      <c r="O47" s="77"/>
      <c r="P47" s="77"/>
      <c r="Q47" s="25">
        <f>N47/I47</f>
        <v>0.75294117647058822</v>
      </c>
      <c r="R47" s="89" t="s">
        <v>172</v>
      </c>
      <c r="S47" s="89" t="s">
        <v>181</v>
      </c>
      <c r="T47" s="103"/>
    </row>
    <row r="48" spans="2:21" s="68" customFormat="1" ht="60" x14ac:dyDescent="0.25">
      <c r="B48" s="102"/>
      <c r="C48" s="77" t="s">
        <v>118</v>
      </c>
      <c r="D48" s="46" t="s">
        <v>119</v>
      </c>
      <c r="E48" s="46" t="s">
        <v>120</v>
      </c>
      <c r="F48" s="77" t="s">
        <v>86</v>
      </c>
      <c r="G48" s="47">
        <v>0</v>
      </c>
      <c r="H48" s="77">
        <v>0</v>
      </c>
      <c r="I48" s="77">
        <v>0</v>
      </c>
      <c r="J48" s="77"/>
      <c r="K48" s="77"/>
      <c r="L48" s="44" t="s">
        <v>137</v>
      </c>
      <c r="M48" s="77">
        <v>0</v>
      </c>
      <c r="N48" s="77">
        <v>0</v>
      </c>
      <c r="O48" s="77"/>
      <c r="P48" s="77"/>
      <c r="Q48" s="25">
        <f t="shared" si="0"/>
        <v>0</v>
      </c>
      <c r="R48" s="199" t="s">
        <v>182</v>
      </c>
      <c r="S48" s="199"/>
      <c r="T48" s="103"/>
    </row>
    <row r="49" spans="2:20" s="67" customFormat="1" ht="45" customHeight="1" x14ac:dyDescent="0.25">
      <c r="B49" s="101"/>
      <c r="C49" s="77" t="s">
        <v>121</v>
      </c>
      <c r="D49" s="46" t="s">
        <v>122</v>
      </c>
      <c r="E49" s="46" t="s">
        <v>123</v>
      </c>
      <c r="F49" s="77" t="s">
        <v>86</v>
      </c>
      <c r="G49" s="46">
        <v>100</v>
      </c>
      <c r="H49" s="44">
        <v>25</v>
      </c>
      <c r="I49" s="44">
        <v>100</v>
      </c>
      <c r="J49" s="44"/>
      <c r="K49" s="44"/>
      <c r="L49" s="44"/>
      <c r="M49" s="44">
        <v>25</v>
      </c>
      <c r="N49" s="44">
        <v>100</v>
      </c>
      <c r="O49" s="44"/>
      <c r="P49" s="44"/>
      <c r="Q49" s="25">
        <f>+N49/G49</f>
        <v>1</v>
      </c>
      <c r="R49" s="207" t="s">
        <v>173</v>
      </c>
      <c r="S49" s="207"/>
      <c r="T49" s="99"/>
    </row>
    <row r="50" spans="2:20" s="67" customFormat="1" ht="57.75" thickBot="1" x14ac:dyDescent="0.3">
      <c r="B50" s="105"/>
      <c r="C50" s="106" t="s">
        <v>124</v>
      </c>
      <c r="D50" s="107" t="s">
        <v>125</v>
      </c>
      <c r="E50" s="107" t="s">
        <v>126</v>
      </c>
      <c r="F50" s="106" t="s">
        <v>86</v>
      </c>
      <c r="G50" s="108">
        <v>0.15</v>
      </c>
      <c r="H50" s="109">
        <v>0.15</v>
      </c>
      <c r="I50" s="110">
        <v>0.15</v>
      </c>
      <c r="J50" s="111"/>
      <c r="K50" s="111"/>
      <c r="L50" s="112" t="s">
        <v>136</v>
      </c>
      <c r="M50" s="113">
        <v>0</v>
      </c>
      <c r="N50" s="110">
        <v>0</v>
      </c>
      <c r="O50" s="111"/>
      <c r="P50" s="111"/>
      <c r="Q50" s="114">
        <f t="shared" si="0"/>
        <v>0</v>
      </c>
      <c r="R50" s="208"/>
      <c r="S50" s="209"/>
      <c r="T50" s="115"/>
    </row>
    <row r="51" spans="2:20" s="67" customFormat="1" x14ac:dyDescent="0.25"/>
    <row r="52" spans="2:20" s="67" customFormat="1" x14ac:dyDescent="0.25"/>
    <row r="53" spans="2:20" s="67" customFormat="1" x14ac:dyDescent="0.25"/>
    <row r="54" spans="2:20" s="67" customFormat="1" x14ac:dyDescent="0.25"/>
    <row r="55" spans="2:20" s="67" customFormat="1" x14ac:dyDescent="0.25"/>
    <row r="56" spans="2:20" s="67" customFormat="1" x14ac:dyDescent="0.25"/>
    <row r="57" spans="2:20" s="67" customFormat="1" x14ac:dyDescent="0.25"/>
    <row r="58" spans="2:20" s="67" customFormat="1" x14ac:dyDescent="0.25"/>
    <row r="59" spans="2:20" s="67" customFormat="1" x14ac:dyDescent="0.25"/>
    <row r="60" spans="2:20" s="67" customFormat="1" x14ac:dyDescent="0.25"/>
    <row r="61" spans="2:20" s="67" customFormat="1" x14ac:dyDescent="0.25"/>
    <row r="62" spans="2:20" s="67" customFormat="1" x14ac:dyDescent="0.25"/>
    <row r="63" spans="2:20" s="67" customFormat="1" x14ac:dyDescent="0.25"/>
    <row r="64" spans="2:20" s="67" customFormat="1" x14ac:dyDescent="0.25"/>
    <row r="65" s="67" customFormat="1" x14ac:dyDescent="0.25"/>
    <row r="66" s="67" customFormat="1" x14ac:dyDescent="0.25"/>
    <row r="67" s="67" customFormat="1" x14ac:dyDescent="0.25"/>
    <row r="68" s="67" customFormat="1" x14ac:dyDescent="0.25"/>
    <row r="69" s="67" customFormat="1" x14ac:dyDescent="0.25"/>
    <row r="70" s="67" customFormat="1" x14ac:dyDescent="0.25"/>
    <row r="71" s="67" customFormat="1" x14ac:dyDescent="0.25"/>
    <row r="72" s="67" customFormat="1" x14ac:dyDescent="0.25"/>
    <row r="73" s="67" customFormat="1" x14ac:dyDescent="0.25"/>
    <row r="74" s="67" customFormat="1" x14ac:dyDescent="0.25"/>
    <row r="75" s="67" customFormat="1" x14ac:dyDescent="0.25"/>
    <row r="76" s="67" customFormat="1" x14ac:dyDescent="0.25"/>
    <row r="77" s="67" customFormat="1" x14ac:dyDescent="0.25"/>
    <row r="78" s="67" customFormat="1" x14ac:dyDescent="0.25"/>
    <row r="79" s="67" customFormat="1" x14ac:dyDescent="0.25"/>
    <row r="80" s="67" customFormat="1" x14ac:dyDescent="0.25"/>
    <row r="81" s="67" customFormat="1" x14ac:dyDescent="0.25"/>
    <row r="82" s="67" customFormat="1" x14ac:dyDescent="0.25"/>
    <row r="83" s="67" customFormat="1" x14ac:dyDescent="0.25"/>
    <row r="84" s="67" customFormat="1" x14ac:dyDescent="0.25"/>
    <row r="85" s="67" customFormat="1" x14ac:dyDescent="0.25"/>
  </sheetData>
  <mergeCells count="41">
    <mergeCell ref="C46:C47"/>
    <mergeCell ref="B14:B35"/>
    <mergeCell ref="C36:C41"/>
    <mergeCell ref="C42:C45"/>
    <mergeCell ref="C32:C33"/>
    <mergeCell ref="C14:C18"/>
    <mergeCell ref="G9:H9"/>
    <mergeCell ref="Q12:Q13"/>
    <mergeCell ref="R12:R13"/>
    <mergeCell ref="S12:S13"/>
    <mergeCell ref="B12:B13"/>
    <mergeCell ref="F12:F13"/>
    <mergeCell ref="D14:D15"/>
    <mergeCell ref="G12:K12"/>
    <mergeCell ref="D17:D18"/>
    <mergeCell ref="C22:C23"/>
    <mergeCell ref="C24:C25"/>
    <mergeCell ref="B2:D4"/>
    <mergeCell ref="D9:D10"/>
    <mergeCell ref="F9:F10"/>
    <mergeCell ref="E2:O4"/>
    <mergeCell ref="C12:C13"/>
    <mergeCell ref="D12:D13"/>
    <mergeCell ref="E12:E13"/>
    <mergeCell ref="D6:H6"/>
    <mergeCell ref="D7:H7"/>
    <mergeCell ref="D8:H8"/>
    <mergeCell ref="B6:C6"/>
    <mergeCell ref="B7:C7"/>
    <mergeCell ref="B8:C8"/>
    <mergeCell ref="B9:C10"/>
    <mergeCell ref="M12:P12"/>
    <mergeCell ref="G10:H10"/>
    <mergeCell ref="R42:R43"/>
    <mergeCell ref="S42:S43"/>
    <mergeCell ref="T42:T43"/>
    <mergeCell ref="L12:L13"/>
    <mergeCell ref="P2:R2"/>
    <mergeCell ref="P3:R3"/>
    <mergeCell ref="P4:R4"/>
    <mergeCell ref="T12:T13"/>
  </mergeCells>
  <conditionalFormatting sqref="D35:E35">
    <cfRule type="duplicateValues" dxfId="0" priority="1"/>
  </conditionalFormatting>
  <hyperlinks>
    <hyperlink ref="S17" r:id="rId1" xr:uid="{00000000-0004-0000-0000-000000000000}"/>
    <hyperlink ref="S20" r:id="rId2" display="Convenio con el FNGRD: https://drive.google.com/drive/folders/1Cz3C9JAk6VwOoMumC0x1zEy5j50ULHhA" xr:uid="{00000000-0004-0000-0000-000001000000}"/>
    <hyperlink ref="S21" r:id="rId3" display="_x000a_Documento en borrador de estatuto, reglamentos, políticas, etc.: https://drive.google.com/drive/folders/1dgGDvkW5JoE1OhTtS8Sy5uZjFcOEJYXd" xr:uid="{00000000-0004-0000-0000-000002000000}"/>
    <hyperlink ref="S25" r:id="rId4" display="Informe Actividades Profesional ORI Flyer Publicitario: https://drive.google.com/drive/folders/1h8sXaIVgkoqVYgi2aoESIF5MUOE5zfVC" xr:uid="{00000000-0004-0000-0000-000003000000}"/>
    <hyperlink ref="S27" r:id="rId5" display="Acta de Reunión No 8 de Extensión: https://drive.google.com/drive/folders/1h8sXaIVgkoqVYgi2aoESIF5MUOE5zfVC" xr:uid="{00000000-0004-0000-0000-000004000000}"/>
    <hyperlink ref="S45" r:id="rId6" xr:uid="{00000000-0004-0000-0000-000005000000}"/>
    <hyperlink ref="S19" r:id="rId7" xr:uid="{00000000-0004-0000-0000-000006000000}"/>
    <hyperlink ref="S23" r:id="rId8" xr:uid="{00000000-0004-0000-0000-000007000000}"/>
    <hyperlink ref="S22" r:id="rId9" xr:uid="{00000000-0004-0000-0000-000008000000}"/>
    <hyperlink ref="S38" r:id="rId10" xr:uid="{00000000-0004-0000-0000-000009000000}"/>
    <hyperlink ref="S39" r:id="rId11" xr:uid="{00000000-0004-0000-0000-00000A000000}"/>
    <hyperlink ref="S42" r:id="rId12" xr:uid="{00000000-0004-0000-0000-00000B000000}"/>
    <hyperlink ref="S29" r:id="rId13" xr:uid="{00000000-0004-0000-0000-00000C000000}"/>
  </hyperlinks>
  <pageMargins left="0.7" right="0.7" top="0.75" bottom="0.75" header="0.3" footer="0.3"/>
  <pageSetup paperSize="119" scale="47" fitToHeight="0" orientation="landscape" r:id="rId14"/>
  <drawing r:id="rId1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PLANEACIÓN</dc:creator>
  <cp:lastModifiedBy>PLANEACIÓN</cp:lastModifiedBy>
  <cp:lastPrinted>2022-10-06T16:41:28Z</cp:lastPrinted>
  <dcterms:created xsi:type="dcterms:W3CDTF">2021-05-24T23:54:15Z</dcterms:created>
  <dcterms:modified xsi:type="dcterms:W3CDTF">2023-05-27T01:53:03Z</dcterms:modified>
</cp:coreProperties>
</file>