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F:\PLANEACION 2016-2023\2021\PDI 2020 - 2023\"/>
    </mc:Choice>
  </mc:AlternateContent>
  <xr:revisionPtr revIDLastSave="0" documentId="13_ncr:1_{715CEC51-866C-4D2E-94EE-F79AA8611539}" xr6:coauthVersionLast="36" xr6:coauthVersionMax="47" xr10:uidLastSave="{00000000-0000-0000-0000-000000000000}"/>
  <bookViews>
    <workbookView xWindow="0" yWindow="0" windowWidth="21570" windowHeight="7680" xr2:uid="{662EB3E7-D06C-40A6-92F7-9BA42E52AE32}"/>
  </bookViews>
  <sheets>
    <sheet name="I SEMESTRE" sheetId="1" r:id="rId1"/>
    <sheet name="Hoja2"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0" i="1" l="1"/>
  <c r="J30" i="1"/>
  <c r="I30" i="1"/>
  <c r="H30" i="1"/>
  <c r="Q34" i="1" l="1"/>
  <c r="Q23" i="1"/>
  <c r="Q24" i="1"/>
  <c r="Q25" i="1"/>
  <c r="Q26" i="1"/>
  <c r="Q27" i="1"/>
  <c r="Q28" i="1"/>
  <c r="Q29" i="1"/>
  <c r="Q30" i="1"/>
  <c r="Q31" i="1"/>
  <c r="Q32" i="1"/>
  <c r="Q33" i="1"/>
  <c r="Q35" i="1"/>
  <c r="Q37" i="1"/>
  <c r="Q38" i="1"/>
  <c r="Q40" i="1"/>
  <c r="Q42" i="1"/>
  <c r="Q43" i="1"/>
  <c r="Q48" i="1"/>
  <c r="Q53" i="1"/>
  <c r="Q55" i="1"/>
  <c r="Q57" i="1"/>
  <c r="Q59" i="1"/>
  <c r="Q60" i="1"/>
  <c r="Q21" i="1"/>
  <c r="N60" i="1" l="1"/>
  <c r="Q19" i="1" l="1"/>
  <c r="I29" i="1"/>
  <c r="H29" i="1"/>
</calcChain>
</file>

<file path=xl/sharedStrings.xml><?xml version="1.0" encoding="utf-8"?>
<sst xmlns="http://schemas.openxmlformats.org/spreadsheetml/2006/main" count="289" uniqueCount="214">
  <si>
    <t>Nombre del Proceso:</t>
  </si>
  <si>
    <t>Líder del Proceso:</t>
  </si>
  <si>
    <t>Fecha del Reporte:</t>
  </si>
  <si>
    <t>Periodo de Medición:</t>
  </si>
  <si>
    <t>Desde</t>
  </si>
  <si>
    <t>Hasta</t>
  </si>
  <si>
    <t>dd/mm/aaaa</t>
  </si>
  <si>
    <t>Meta Programada</t>
  </si>
  <si>
    <t>Responsable</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</si>
  <si>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</si>
  <si>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</si>
  <si>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</si>
  <si>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</si>
  <si>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</si>
  <si>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</si>
  <si>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</si>
  <si>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</si>
  <si>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</si>
  <si>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</si>
  <si>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</si>
  <si>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</si>
  <si>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</si>
  <si>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</si>
  <si>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Planeción y mejoramiento</t>
  </si>
  <si>
    <t>Silvia Montoya Duffis</t>
  </si>
  <si>
    <t>Plan de Desarrollo Institucional 2020 - 2023</t>
  </si>
  <si>
    <t>Cantidad de docentes capacitados</t>
  </si>
  <si>
    <t>(# de acciones implementadas / # de acciones planeadas)*100</t>
  </si>
  <si>
    <t># de docentes nuevos vinculados a la institución</t>
  </si>
  <si>
    <t># de docentes capacitados</t>
  </si>
  <si>
    <t>META</t>
  </si>
  <si>
    <t>Vicerrectoría Administrativa y Financiera: Jefe de Talento Humano</t>
  </si>
  <si>
    <t>Vicerrectoría Administrativa y Financiera: Jefe de Talento Humano - Coordinación Académica</t>
  </si>
  <si>
    <t xml:space="preserve"> Consolidar alianzas estratégicas para la articulación interinstitucional, ampliación de oferta y la inclusión de mejores prácticas.</t>
  </si>
  <si>
    <t>Implementar la política de Internacionalización</t>
  </si>
  <si>
    <t>LÍNEAS TEMÁTICAS PDI</t>
  </si>
  <si>
    <t>Gestión Académica</t>
  </si>
  <si>
    <t>Alianzas estratégicas</t>
  </si>
  <si>
    <t>Redifinición institucional</t>
  </si>
  <si>
    <t>Idiomas</t>
  </si>
  <si>
    <t>Movilidad académica</t>
  </si>
  <si>
    <t>Extensión y proyección social</t>
  </si>
  <si>
    <t>Acceso, permanencia y graduación</t>
  </si>
  <si>
    <t>Investigación - Ciencia, tecnología e innovación</t>
  </si>
  <si>
    <t>Emprendimiento</t>
  </si>
  <si>
    <t>Autoevaluación institucional y de programas</t>
  </si>
  <si>
    <t>Porcentaje de usuarios que califican satisfactoriamente los servicios de la biblioteca</t>
  </si>
  <si>
    <t>(# de usuarios que califican satisfactoriamente los servicios de la biblioteca/# de usuarios de la biblioteca)*100</t>
  </si>
  <si>
    <t>Número de alianzas estratégicas consolidadas</t>
  </si>
  <si>
    <t xml:space="preserve"># de personas formados </t>
  </si>
  <si>
    <t>(# de acciones implementadas / # de acciones planeadas) * 100</t>
  </si>
  <si>
    <t>% de cumplimiento en la Movilidad nacional e internacional  </t>
  </si>
  <si>
    <t>Porcentaje de implementación de las estrategias definidas</t>
  </si>
  <si>
    <t>(# estrategias ejecutadas/ # de estrategias identificadas) * 100</t>
  </si>
  <si>
    <t>Porcentaje de acciones implementadas</t>
  </si>
  <si>
    <t>(# de acciones implementadas/ # de acciones programadas) * 100</t>
  </si>
  <si>
    <t># de productos propios generados de la gestión investigativa institucional</t>
  </si>
  <si>
    <t># de iniciativas financiadas</t>
  </si>
  <si>
    <t>(# de acciones implementadas/ # de acciones formuladas) * 100</t>
  </si>
  <si>
    <t>Semestral</t>
  </si>
  <si>
    <t>Anual</t>
  </si>
  <si>
    <t>Vicerrectoría Académica</t>
  </si>
  <si>
    <t>Vicerrectoría Académica: Coordinación de Extensión</t>
  </si>
  <si>
    <t>Vicerrectoría Académica: Coordinación de Bienestar</t>
  </si>
  <si>
    <t>Vicerrectoría Académica: Coordinación Académica y Bienestar</t>
  </si>
  <si>
    <t>Vicerrectoría Académica: Coordinación de investigación</t>
  </si>
  <si>
    <t>Gestión del talento humano</t>
  </si>
  <si>
    <t>Direccionamiento estratégico, planeación y MIPG</t>
  </si>
  <si>
    <t>Control y Evaluación Institucional</t>
  </si>
  <si>
    <t>Infraestructura</t>
  </si>
  <si>
    <t>Gestión financiera</t>
  </si>
  <si>
    <t>Ejecución del Plan Estratégico 2021-2031</t>
  </si>
  <si>
    <t>(% de actividades ejecutadas / % de actividades planeadas)*100</t>
  </si>
  <si>
    <t>% de mejoramiento en los resultados del FURAG</t>
  </si>
  <si>
    <t>Acciones para fomentar la cultura de autocontrol y autoregulación</t>
  </si>
  <si>
    <t>Cantidad de mts² de la institución adecuados y dotados</t>
  </si>
  <si>
    <t># de mts² adecuados y dotados</t>
  </si>
  <si>
    <t>Trimestral</t>
  </si>
  <si>
    <t>Se elabora documento en el que se presenta la estrategia planeada, para ello se tuvo en cuenta la reunión celebrada con la secretaría de educación y los profesionales a cargo del tema de articulación</t>
  </si>
  <si>
    <t>Con el proposito de cumplir la meta planteada en el plan de accón, se inicia con el diseño de la encuesta de satisfacción del servicio de Biblioteca, para calificar los servicios bibliotecarios, se envió a la coordinación del Sistema Integrado de Gestión para su parametrización e iniciar con su respectiva aplicación.</t>
  </si>
  <si>
    <t>Diseño de encuesta de satisfacción de biblioteca: https://drive.google.com/drive/folders/1L2oi_sEWSHzyqZHVoAxzKpjzXesoRakD</t>
  </si>
  <si>
    <t>Incrementar la apropiación de uso de recursos biliográficos a nivel institucional</t>
  </si>
  <si>
    <t>Redefinir la naturaleza institucional de acuerdo con el plan estratégico</t>
  </si>
  <si>
    <t xml:space="preserve">El avance de esta meta se da en la medida que los documentos se somentan a aprobacion por parte del maximo organo de gobierno, para posteriomente ser implmentados en la institucion.  </t>
  </si>
  <si>
    <t>Implementar estrategias para el mejoramiento del nivel de la segunda lengua en la comunidad educativa</t>
  </si>
  <si>
    <t>Los estudiantes de creole están culminando el primer curso de creole básico que tiene una duración de 3 meses y el segundo módulo inicia el 1 de agosto, el docente del área sigue en el proceso de formación y estar vinculado con la institución hasta noviembre</t>
  </si>
  <si>
    <t>Los funcionarios y estudiantes de inglés han culminado el primer semestre de inglés básico y el 1 de julio inicina las clases para el segundo módulo, se está gestionando la compra de exámenes  de clasificación para el segundo semestre</t>
  </si>
  <si>
    <t>Con docentes catedráticos y de planta se socializa la política de internacionalización institucional. Se desarrolla Gestión de convenio y/o alianzas que fomenten la internacionalización de las funciones de docencia, investigación y extensión del INFOTEP.  Hacer seguimiento mensual de los convenios vigentes reportados en el SIRECI y realizar acciones que permitan depurar la base de datos de los convenios inactivos.</t>
  </si>
  <si>
    <t xml:space="preserve">Fortalecer el proceso de extensión y proyección social </t>
  </si>
  <si>
    <t>Atender las necesidades de los egresados</t>
  </si>
  <si>
    <t>Incrementar la cantidad estudiantes que acceden, permanecen y se graduan del INFOTEP</t>
  </si>
  <si>
    <t>Disminuir la deserción estudiantil</t>
  </si>
  <si>
    <t>-        Contrataron los servicios de entrenamiento para las pruebas Ty T de los estudiantes.
-        Se identificaron 25 estudiantes que debían presentar su prueba TyT en el primer semestre del 2021, con los cuales se trabajaron simulacros y estrategias con el fin de mejorar los puntajes en esta prueba. 
En el primer semestre del año se impactaron a 13 estudaintes de último semestre, 35 de tercer semestre y 16 docentes asisteron a capación sobres las pruebas T&amp;T.</t>
  </si>
  <si>
    <t>https://drive.google.com/drive/folders/1XYIgFoWpnNW3OlY-gUMreOIMTlKMDnl4</t>
  </si>
  <si>
    <t xml:space="preserve">Se realizo la contratación de los siguientes profesionales: 
-1. Psicólogo y 1 Trabajador Social: con el fin de realizar acciones en miras de la permanencia y el seguimiento estudiantil. 
-1 psicólogo: para desarrollar actividades de desarrollo humano y orientación psicológica grupal e individual.
- 1 monitor en Deporte: para realizar actividades en pos de la salud física de la comunidad académica.
- 1 enfermera: que promueve campañas de salud y estilos de vida saludable a toda la comunidad académica.
- Se entregaron 100 portátiles como comodatos a los estudiantes para brindarles herramientas tecnológicas.
- Se entregaron 1.000 kit de Bioseguridad a toda la comunidad educativa de la institución. 
- Se entregaron 100 Bonos de Conectividad. 
- Se entregaron 50 Bonos de Transporte. 
- Se entregaron 170 camisetas con logo institucional. 
</t>
  </si>
  <si>
    <t xml:space="preserve">Se esta gestionando la firma de un convenio interinstitucional con la Universidad del Valle para la asesoria e implemnatcion de un programa de inclusion en la institucion. </t>
  </si>
  <si>
    <t>Contribuir a la construcción de conocimiento y al desarrollo de la Ciencia, la Tecnología y la Innovación con el fin de contribuir a la cultura investigativa y construcción del conocimiento en la comunidad educativa</t>
  </si>
  <si>
    <t>1. En el 2do Trimestre  de la vigencia se cuenta con 13 participantes en el semillero de Investigación. 
Se adelantan gestiones para: 
2.  Socialización convocatoria Interna proyectos de Investigación.
3.  Reuniones de socialización y asesoría con profesores..
4. Articulación con área de Extensión para la formulación y ejecución de proyectos de Proyección social.</t>
  </si>
  <si>
    <t xml:space="preserve">Ejecutar el modelo de autoevaluación institucional y programas de manera eficiente y eficaz   </t>
  </si>
  <si>
    <t xml:space="preserve">El proceso de Autoevalaucion se encuentra en recoleccion de la informacion por medio de la aplicacion de los intrumentos (encuestas) a los grupos de valor. </t>
  </si>
  <si>
    <t>Fortalecer el liderazgo y el talento humano bajo los principios de integridad y legalidad, como motores de la generación de los resultados institucionales.</t>
  </si>
  <si>
    <t>Promover el mejoramiento continuo, a través de acciones, métodos y procedimientos de control y de gestión del riesgo, así como mecanismos para la prevención y evaluación de éste.</t>
  </si>
  <si>
    <t>Dotar y adecuar la institución con los recursos físicos y tecnológicos necesarios</t>
  </si>
  <si>
    <t>Ampliar la oferta académica institucional con pertinencia</t>
  </si>
  <si>
    <t>Implementar una metodología para la mejora del desempeño en las pruebas saber PRO</t>
  </si>
  <si>
    <t>Formular e Implementar el plan de discapacidad</t>
  </si>
  <si>
    <t>Diseñar y poner en marcha una estrategia institucional para el fortalecimiento e implementación de iniciativas de emprendimiento de la comunidad educativa</t>
  </si>
  <si>
    <t>Definir la ruta estratégica que guiará la gestión institucional, con miras a garantizar los derechos, satisfacer las necesidades y solucionar los problemas de los ciudadanos, así como fortalecer la confianza ciudadana y la legitimidad.</t>
  </si>
  <si>
    <t>Realizar las gestiones pertinentes para la obtención de una sede propia para el INFOTEP de San Andrés</t>
  </si>
  <si>
    <t xml:space="preserve">Fomentar acciones para el aumento de ingresos por recursos propios </t>
  </si>
  <si>
    <t>Política de Gestión Estratégica del Talento Humano implementada (% Acumulado)</t>
  </si>
  <si>
    <t>Código de integridad implementado (% Acumulado)</t>
  </si>
  <si>
    <t>Planta de personal de docentes aumentada (meta no acumulativa)</t>
  </si>
  <si>
    <t>Porcentaje de funcionarios formados</t>
  </si>
  <si>
    <t>% de funcionarios formados</t>
  </si>
  <si>
    <t xml:space="preserve">Cantidad de docentes formados </t>
  </si>
  <si>
    <t xml:space="preserve"># de docentes formados </t>
  </si>
  <si>
    <t>Documento Plan Estratégico 2021-2031  Formulado y Aprobado por el Consejo Directivo</t>
  </si>
  <si>
    <t>% de avance en la estructuración del documento</t>
  </si>
  <si>
    <t>% Porcentaje implementación de políticas y planes institucionales</t>
  </si>
  <si>
    <t>(# de acciones implementadas / # de accciones planeadas)*100</t>
  </si>
  <si>
    <t>% de mejoramiento en los resultados del MIPG medidos a través del FURAG. </t>
  </si>
  <si>
    <t>Acciones de monitoreo y supervisión para la mejora contínua</t>
  </si>
  <si>
    <t>Iniciativa formulada</t>
  </si>
  <si>
    <t># de iniciativas formuladas</t>
  </si>
  <si>
    <t xml:space="preserve">% de aumento de ingresos por recursos propios </t>
  </si>
  <si>
    <t xml:space="preserve">% de aumento de recursos propios </t>
  </si>
  <si>
    <t>Lideran: Rectoría y Planeación con apoyo de todos los procesos</t>
  </si>
  <si>
    <t>Todos los procesos</t>
  </si>
  <si>
    <t>Líderes de Procesos</t>
  </si>
  <si>
    <t>Control Interno y Planeación</t>
  </si>
  <si>
    <t>Control Interno</t>
  </si>
  <si>
    <t>Rectoría y Planeación</t>
  </si>
  <si>
    <t>Vicerrectoría Administrativa y Financiera</t>
  </si>
  <si>
    <t>Rectoría</t>
  </si>
  <si>
    <t>Aumento de cobertura de programas académicos</t>
  </si>
  <si>
    <t># de programas técnicos profesionales nuevos registrados en SACES</t>
  </si>
  <si>
    <t># de programas técnicos laborales registrados en la secretaría de educación</t>
  </si>
  <si>
    <t>Cantidad de programas registrados</t>
  </si>
  <si>
    <t># de programas técnicos profesionales existentes registrados en SACES</t>
  </si>
  <si>
    <t>Aumento de estudiantes matriculados</t>
  </si>
  <si>
    <t xml:space="preserve">Número de estudiantes matriculados en programas técnicos profesionales </t>
  </si>
  <si>
    <t xml:space="preserve">Número de estudiantes matriculados en programas técnicos laborales </t>
  </si>
  <si>
    <t>Cantidad de alianzas estratégicas consolidadas</t>
  </si>
  <si>
    <t>Institución redefinida</t>
  </si>
  <si>
    <t>Un (1) Documento de redefinición institucional formulado y aprobado</t>
  </si>
  <si>
    <t xml:space="preserve">Número  de personas formadas </t>
  </si>
  <si>
    <t>Porcentaje de estudiantes,  docentes y funcionarios formados en ingles</t>
  </si>
  <si>
    <t>% de estudiantes, docentes y funcionarios con nivel de Inglés alto  </t>
  </si>
  <si>
    <t>% porcentaje de implementación de la política</t>
  </si>
  <si>
    <t>Número de egresados que participaron en las estrategias</t>
  </si>
  <si>
    <t># de egresados que participaron en las estrategias</t>
  </si>
  <si>
    <t>Cantidad de estudiantes beneficiados con el plan de acceso, permanencia y graduación.</t>
  </si>
  <si>
    <t># de estudiantes beneficiados por las acciones del plan de acceso, permanencia y graduación</t>
  </si>
  <si>
    <t>Porcentaje de Fortalecimiento de los resultados institucionales en las Pruebas Saber pro</t>
  </si>
  <si>
    <t>% de aumento del promedio global de la institución en las pruebas Saber Pro con respecto al año inmediatamente anterior</t>
  </si>
  <si>
    <t>Reducción de la deserción estudiantil</t>
  </si>
  <si>
    <t xml:space="preserve"># de estudiantes que desiertan/ # de estudiantes matriculados </t>
  </si>
  <si>
    <t>Generación de conocimiento</t>
  </si>
  <si>
    <t>Participación de estudiantes en los semilleros de investigación (meta no acumulativa)</t>
  </si>
  <si>
    <t># de estudiantes pertenencientes a semilleros de investigacion</t>
  </si>
  <si>
    <t>Emprendimientos de la comunidad educativa financiados</t>
  </si>
  <si>
    <t>Aplicación del modelo de autoevaluación</t>
  </si>
  <si>
    <t>Vicerrectoría Académica: Biblioteca</t>
  </si>
  <si>
    <t>La meta no tiene programación para el 2021</t>
  </si>
  <si>
    <t>La meta no tiene programación para el primer semestre de 2021</t>
  </si>
  <si>
    <t>Se incrementó en un 300% el numero de estudiantes matriculados para el periodo 2021-1 con respecto a la vigencia anterior</t>
  </si>
  <si>
    <t>Si bien esta acción no tiene programación de estudiantes para el 2021, en esta vigencia se plantea como meta en el plan de acción 2021: "Documento de planeación de estrategia de articulación de la educación superior con media"</t>
  </si>
  <si>
    <t>La meta no tiene programación para el primer semestre de 2021, sin embargo presenta avances desde las acciones reportadas en el plan de acción</t>
  </si>
  <si>
    <t>Se generó alianza con la Defensoria del pueblo para la oferta de un seminario taller en temas de derechos humanos dirigido a la comunidad en general. Esto se soporta en el acuerdo 006 del consejo académico con fecha 12 de mayo de 2021. Se inició el proceso de inscripción para ser ofertado en periodo de vacaciones.</t>
  </si>
  <si>
    <t>https://drive.google.com/drive/folders/1wMdA5MLiVl-3yyANIjGI0rQ1zA5cmPkt</t>
  </si>
  <si>
    <t>Gestionar la participación de estudiantes y profesores de INTOFEP en las redes de cooperación, donde se puedan concretar actividades como seminarios o conferencias con docentes nacionales e internacionales invitados a través del uso de herramientas digitales. Evento Turismo Sostenible y Económico. Realizado por el INFOTEP San Juan y el INFOTEP San Andrés Isla el día 20 de mayo a las 3:00 pm. ENCUENTRO VIRTUAL “Buenas Prácticas” realizado el día 10 de junio a las 3:00 pm por el INFOTEP SAN JUAN y apoyo del INFOTEP SAN ANDRES ISLA. 
Asesoría a los estudiantes en la convocatoria de intercambio académico virtual con la UniGuajira, cuyo cierre de convocatoria se realizó el día 27 de mayo.</t>
  </si>
  <si>
    <t>Desarrollo de actividades de extensión como charlas, conferencias dirigidas a los estudiantes de los distintos programas técnicos profesionales y realizar programas de educación continua como creole, rutas gastronómicas y los seminarios de grado de los programas de contabilidad, turismo y logística internacional de comercio. 
Diseño de instrumento proyecto de extensión para el programa Técnico Profesional en Atención Integral a la Primera Infancia. 
Identificación de la población objetivo del proyecto de extensión programa Técnico Profesional en Atención Integral a la Primera Infancia. 
Revisión de la maya curricular del programa Operación en servicios comunitarios VS asignaturas programa trabajo social Universidad de la Guajira para intercambio académico.
Borrador de los proyectos comunitarios de los programas Técnicos Profesionales en:  dibujo arquitectónico, Atención integral a la primera Infancia y Turismo.
Generación de alianza para ofertar a la comunidad seminario taller en derechos humanos con la Defensoría del pueblo.</t>
  </si>
  <si>
    <t>Desarrollo de Reunión con el profesor asignado por acto administrativo como responsable de egresados para establecer estrategias.
Socialización de distintas actividades institucionales con los egresados a través de mail y fanpage en facebook EgresadosInfotepsai.</t>
  </si>
  <si>
    <t>Se financio la matricula del 100%, (935) de los estudiantes matriculados en el semestre 2021 - 1.
Se está trabajando en optimizar los sistemas de información del SPADIES de tal manera que facilite la información oportuna para la toma de decisiones: se está recopilando la información que debe ser cargada al SNIES. 
Se evaluó el Plan de Acceso, Permanencia y Graduación institucional con vigencia al 2019.  
Actualizar documento plan de acceso, permanencia y graduación: se realizó una actividad con los estudiantes con el fin de recopilar su opinión con respecto a la política y el reglamento de Bienestar Institucional, con el propósito de rescatar ideas y opiniones que permitan la construcción y actualización del nuevo plan de acceso, permanencia y graduación. La actividad consistió en la presentación de los documentos antes mencionados y por medio de un mural, permitir que los estudiantes expresaran sus ideas y opiniones. Alguna de las opiniones de los estudiantes fueron: “La equidad es lo más importante”, “Compromiso”, “Infotep nos brinda algo más de lo académico”, “Aprecio la parte del servicio psicológico”, “Recreación y deporte”, “Apoyo y compromiso del Infotep con sus estudiantes”, “Me encanto la ayuda psicológica que nos pueden brindar para la toma de decisiones”, “Relación con sus egresados”, “Salud integral”, “Apoyo e igualdad”, “Nuevas oportunidades”, “Estado de satisfacción personal”, “Respeto apoyo y salud”, “Solidaridad con los estudiantes más vulnerables”, “Mas organización”, “Respeto, ante todo”, “Deporte, vida y salud”, “Mas apoyo a la salud integral y más organización”, “Beneficios e igualdad”, “Equidad y compromiso”, “Estar pendiente de ofrecer un buen bienestar estudiantil”, “Importante organizar encuentros”, “Amabilidad y respeto”, “Mayor organización en la institución”, “Mas responsabilidad con los profes, más orden”, “Amor y compromiso a la institución”, “Gracias por lo aportado, pero hay que mejorar”, “Solidaridad y salud integral”, “Los derechos de los estudiantes”.</t>
  </si>
  <si>
    <t>Se toma como referente de deserción la medición según la legislación nacional, usando el porcentaje reportado que se encuentra en el SPADIES.</t>
  </si>
  <si>
    <t>1.	Presentación y aprobación de la Política de Emprendimiento.
2.	Documento de avance protocolos para los incentivos en la Política de Emprendimiento.
3.	Documento Borrador Convocatoria Interna Emprendimiento
4.	Política de Emprendimiento aprobada.
5.	Participación como aliado técnico en la estrategia creada por Minciencias, Cámara de Comercio y Confecámaras, denominada COLINNOVA para el fomento de la inclusión de la CTeI en el sector productivo. Empresas: LANDIVERS MULTISERVICES Y CIA SAS, MISS FRANCIAS HOME Y BLUE INDIGO FOUNDATION, empresas de la región vinculada a la alianza - INFOTEP Aliado Técnico.
6.	Participación en la Red Regional de Emprendimiento y otros espacios en la construcción de estrategias de fomento del emprendimiento hacia la comunidad.
7. Capacitaciones a Emprendedores de providencia en el Marco del Convenio Interadministrativo de Maricultura. Providencia y Santa Catalina.</t>
  </si>
  <si>
    <t>Plan de Bienestar e Incentivos: se entregan los siguientes
incentivos a los funcionarios: 
1. Día compensatorio por el cumpleaños. 
2. Gestión de descuento para mercar en la cadena de supermercados Mr. Ahorro para los 29 funcionarios de la institución. 
Plan Institucional de Capacitaciones: para el segundo trimestre estaban programados 8 cursos programados, de los cuales se realizó la capacitación de lenguaje claro. A parte, se llevaron a cabo los siguientes cursos:
1. Transparencia con la escuela corporativa del sector: se contó con la participación 21 funcionarios, y 4 contratistas.
2. Curso MIPG: fue dirigido por la coordinación de calidad y se certificó un contratista nuevo. Se espera que los demás lo hagan en el tercer trimestre.
Plan de Previsión de Recursos Humanos: el avance en la implementación de este plan se evidencia en el pago de la nómina de los funcionarios para los meses de abril a junio de nómina de abril a junio. 
Plan Anual de Vacantes: la institución viene gestionando la provisión de los 15 cargos que se deben someter a concurso con la CNSC, lo cual está aprobado mediante 0337 de 2020 de la Comisión Nacional de Servicio Civil.
Plan de salud y seguridad en el trabajo: frente a las acciones del este plan, se adelantaron las acciones que se relacionan: 
1.  Actualización de la Matriz de identificación de peligros, evaluación y valoración de los riesgos.                           
2. Actualización de los requisitos legales aplicables a la organización.                   
3. Asistencia a reuniones programadas del COPASST. 
4.  Se solicitó a vicerrectoría administrativa y financiera incluir en el Manual de contratación la identificación y evaluación de las especificaciones en SST de las compras y adquisiciones de productos y servicios y los criterios relacionados con SST para la evaluación y selección de
proveedores y contratistas.
5. Realización de inspecciones de seguridad de extintores con participación del COPASST.
6. Realización de inspecciones de seguridad elementos del Botiquín primeros auxilios con participación del COPASST.
7. Registro certificado microbiológico de agua potable apto para consumo humano abril-mayo.
8. Realización de listado de los productos químicos utilizados en el servicio general. 
9. Se llevó a cabo las elecciones del Comité Paritario de la Seguridad y Salud en el Trabajo. Vigencia 2021-2023.
10. Se llevó a cabo las reuniones programadas del COPASST abril-mayo-junio.
11. Entrega al personal de archivo los EPP necesarios para desarrollar su tareas.
12. Revisión y gestión de aprobación el programa de orden y aseo.
13. Se realizó seguimiento a las actividades planificadas en el programa de capacitaciones.
14. Se registro los exámenes de ingreso, periódico o de retiro en el formato de seguimiento exámenes de ingreso, periódico o retiro cuando se presente los antes mencionados.
15. Se realizó seguimiento a las actividades planificadas en el programa de estilo de vida saludable.
16. Se desarrolló actividades de medicina preventiva: registros de ausentismo por razones de salud.
17. Se realizó inspecciones de seguridad señalización y demarcaciones con participación del COPASST
18. Se realizó inspecciones de seguridad de EPP en archivo, mantenimiento y servicio de aseo.</t>
  </si>
  <si>
    <t>Planes de talento humano: https://drive.google.com/drive/folders/17wY7wlrRGHL8r2WLSB0Wa06IopkSOz7X
Plan de SST: https://drive.google.com/drive/folders/1BTLkG_xrjvlmPeV-ImDKwjO4ipdLvLH8</t>
  </si>
  <si>
    <t>Del total de de funcionarios de la entidad, 06 diligenciaron la declaración de bienes y rentas y conflictos de interés, y 02 contratistas hicieron lo mismo. Cabe resaltar, que con corte 31 de de enero, se hizo la publicación de dichos documentos para los tres funcionarios que ocupan cargos directivos
Se llevó a cabo de forma dirigida el curso de transparencia de la escuela corporativa del sector, este fue realizado los días 14 y 15 de abril, mediante taller virtual liderado por la oficina de planeación, dadas las directrices emitidas por la Rectora. Se contó con la participación de veintidós (22) funcionarios de planta, los cuales fueron certificados por el MEN. Igualmente, cuatro (4) contratistas participaron de dicha jornada, este grupo de valor se programó para realizar el curso de la función pública en el mes de julio con la misma metodología, en la que se dictará el curso de forma virtual o presencial por grupos hasta que se culmine exitosamente con todos.
En lo concerniente a la implementación del manual RITA, el cual es la sombrilla para el diseño e implementación del canal de denuncias, en el INFOTEP se llevaron a cabo las acciones pertinentes para: 
1. Nombrar el oficial de transparencia, el cual se hizo mediante comunicado interno al funcionario escogido por la jefa.
2. Creación del correo electrónico para la recepción de las denuncias de corrupción
3. Habilitar el botón de soy transparente en la página web para que se puedan hacer las denuncias de corrupción por parte de los ciudadanos.
4. Formulación de la política antifraude y antipiratería
5. Formulación de la política antisoborno
Ambas políticas se van a pasar a aprobar al consejo directivo en la sesión del mes de junio
6. Ratificar el compromiso de cumplimiento con lo contemplado en las políticas MIPG de:
-Transparencia y acceso a la información pública: dentro de los requerimientos de esta política se hizo toda la gestión para poner al día la página con los nuevos lineamientos de la resolución 1519 de 2020.
- Manejo de conflicto de interés (se diseñó el protocolo aplicable al caso)
- Integridad (se viene adelantando desde el mes de marzo actividades de apropiación del código de integridad y se hizo la solicitud a los funcionarios de que diligenciaran la declaración de bienes y rentas y conflictos de interés)</t>
  </si>
  <si>
    <t xml:space="preserve">Evidencia cursos de transparencia: https://drive.google.com/drive/folders/17x369MSAqR9a4DMwlJlziyTBNm_CDyzk
Implementación canal de denuncia: https://drive.google.com/drive/folders/1xQ_McmKgGu3O3Dod-q2puy6UTulPlPIy
</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</si>
  <si>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</si>
  <si>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https://drive.google.com/drive/folders/12YY4TbV_MdKtXX1-DsJJNloeuJNmBPab</t>
  </si>
  <si>
    <t>Diplomado de Docencia Universitaria para los docentes de planta (06) y docentes catedráticos (04)</t>
  </si>
  <si>
    <t>https://drive.google.com/drive/folders/17x369MSAqR9a4DMwlJlziyTBNm_CDyzk</t>
  </si>
  <si>
    <t>Del total de 12 actividades planeadas para el segundo trimestre, se ejecutaron un total de 9:
1.	Realizar procesos de inducción y reinducción: actividad llevada a cabo por talento humano, se diseñaron 22 cartillas y se enviaron por correo a cada uno de los funcionarios con la información general de la institución: misión, visión, valores, código de integridad, etc. Y las funciones específicas de cada uno según su cargo.
2.	Desarrollar acciones para la apropiación del código de integridad a nivel Institucional: desde el mes de abril se vienen enviando ecards con los valores del código y se ponen en los fondos de pantalla de la institución
3.	Diseñar e implementar el canal de denuncia a nivel institucional: En lo concerniente a la implementación del manual RITA, en el INFOTEP se llevaron a cabo las acciones pertinentes para: 
-	Formulación de la política antifraude y antipiratería 
-	Formulación de la política antisoborno (Ambas políticas se van a pasar a aprobar al consejo directivo en la sesión del mes de julio)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Manejo de conflicto de interés (se diseñó el protocolo aplicable al caso)
-	Integridad (se viene adelantando desde el mes de marzo actividades de apropiación del código de integridad y se hizo la solicitud a los funcionarios de que diligenciaran la declaración de bienes y rentas y conflictos de interés)
4.	Incrementar el porcentaje de funcionarios y contratistas que realicen la declaración conflictos de interés: Del total de de funcionarios de la entidad, 06 diligenciaron la declaración de bienes y rentas y conflictos de interés, y 02 contratistas hicieron lo mismo. Cabe resaltar, que con corte 31 de de enero, se hizo la publicación de dichos documentos para los tres funcionarios que ocupan cargos directivos
5.	Diseñar y llevar a cabo las actividades de control del riesgo en la entidad:
6.	Monitoreo de riesgos de corrupción, gestión y seguridad digital
7.	Seguimiento riesgos de corrupción: 
8.	Seguimiento riesgos de gestión:
9.	Para los puntos del 5 – 8 se realiza el seguimiento con corte del primer cuatrimestre, de los 8 procesos con matriz identificada, ninguno tuvo riesgos materializados.
10.	Revisión permanente de la información y comunicación organizacional: ejercicio permanente
No se cumplieron las concernientes a:
1.	Diseñar una campaña para socialización y apropiación a nivel institucional de una cultura de autocontrol y autorregulación
2.	Campaña de comunicaciones para el fomento de la cultura de autocontrol</t>
  </si>
  <si>
    <t>Plan de trabajo de la política de control interno: https://drive.google.com/drive/folders/1o75_EhSjHHyYJoSH5To7KQc-MNlOPKkj</t>
  </si>
  <si>
    <t>A la fecha del corte de este seguimiento no se habían realizado mantenimientos ni adecuación de la planta física, la institución está a la espera del diagnóstico para poder realizarlo</t>
  </si>
  <si>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aún cuando se mejoró el índice con respecto al 2019.</t>
  </si>
  <si>
    <t>Todas las actividades de monitoreo y supervisión que se ejecutan desde la oficina de control interno se realizaron oportunamente y se encuentran cargadas en la página en el  link de transparencia en los capítulos 4.7 - 4.9</t>
  </si>
  <si>
    <t>https://infotepsai.edu.co/transparencia</t>
  </si>
  <si>
    <t>META AL CANZADA</t>
  </si>
  <si>
    <t>Mensual</t>
  </si>
  <si>
    <t>Bimestral</t>
  </si>
  <si>
    <t>A corte de 30 de junio la institución tiene un recaudo de ingresos propios por valor de $922.559.603 frente a $265.449.178,6 que se recaudaron a 31 de diciembre de 2020. Una mejora porcentual de un 348% con respecto a la vigencia pasada, los cuales están concentrados en su gran mayoría en recaudos por matrículas.</t>
  </si>
  <si>
    <r>
      <rPr>
        <sz val="16"/>
        <color theme="1"/>
        <rFont val="Arial"/>
        <family val="2"/>
      </rPr>
      <t xml:space="preserve">Acta de reunión con la secretaría de educación y DOCUMENTO DE PLANEACIÓN DE ESTRATEGIA DE ARTICULACIÓN DE LA EDUCACIÓN SUPERIOR CON MEDIA: </t>
    </r>
    <r>
      <rPr>
        <u/>
        <sz val="16"/>
        <color rgb="FF1155CC"/>
        <rFont val="Arial"/>
        <family val="2"/>
      </rPr>
      <t>https://drive.google.com/file/d/1RRlIGdz22nGy4SVbDsmxI2yHlnnmWK_0/view?usp=sharing</t>
    </r>
  </si>
  <si>
    <r>
      <rPr>
        <sz val="16"/>
        <color theme="1"/>
        <rFont val="Arial"/>
        <family val="2"/>
      </rPr>
      <t xml:space="preserve">Numero de estudiantes matriulados y cargados al SNIES: </t>
    </r>
    <r>
      <rPr>
        <u/>
        <sz val="16"/>
        <color rgb="FF1155CC"/>
        <rFont val="Arial"/>
        <family val="2"/>
      </rPr>
      <t>https://drive.google.com/drive/folders/1dgGDvkW5JoE1OhTtS8Sy5uZjFcOEJYXd</t>
    </r>
  </si>
  <si>
    <r>
      <rPr>
        <sz val="16"/>
        <color theme="1"/>
        <rFont val="Arial"/>
        <family val="2"/>
      </rPr>
      <t xml:space="preserve">Acuerdo del consejo académico 006 de 2021 y flyer publicitario: </t>
    </r>
    <r>
      <rPr>
        <u/>
        <sz val="16"/>
        <color rgb="FF1155CC"/>
        <rFont val="Arial"/>
        <family val="2"/>
      </rPr>
      <t>https://drive.google.com/drive/folders/1h8sXaIVgkoqVYgi2aoESIF5MUOE5zfVC</t>
    </r>
  </si>
  <si>
    <r>
      <rPr>
        <sz val="16"/>
        <color theme="1"/>
        <rFont val="Arial"/>
        <family val="2"/>
      </rPr>
      <t xml:space="preserve">
Documento en borrador de estatuto, reglamentos, políticas, etc.:</t>
    </r>
    <r>
      <rPr>
        <b/>
        <sz val="16"/>
        <color rgb="FFFF0000"/>
        <rFont val="Arial"/>
        <family val="2"/>
      </rPr>
      <t xml:space="preserve"> </t>
    </r>
    <r>
      <rPr>
        <u/>
        <sz val="16"/>
        <color rgb="FF1155CC"/>
        <rFont val="Arial"/>
        <family val="2"/>
      </rPr>
      <t>https://drive.google.com/drive/folders/1dgGDvkW5JoE1OhTtS8Sy5uZjFcOEJYXd</t>
    </r>
  </si>
  <si>
    <r>
      <rPr>
        <sz val="16"/>
        <color theme="1"/>
        <rFont val="Arial"/>
        <family val="2"/>
      </rPr>
      <t xml:space="preserve">Informe Actividades Profesional ORI: </t>
    </r>
    <r>
      <rPr>
        <u/>
        <sz val="16"/>
        <color rgb="FF1155CC"/>
        <rFont val="Arial"/>
        <family val="2"/>
      </rPr>
      <t>https://drive.google.com/drive/folders/1h8sXaIVgkoqVYgi2aoESIF5MUOE5zfVC</t>
    </r>
  </si>
  <si>
    <r>
      <rPr>
        <sz val="16"/>
        <color theme="1"/>
        <rFont val="Arial"/>
        <family val="2"/>
      </rPr>
      <t xml:space="preserve">Informe Actividades Profesional ORI y Flyer Publicitario: </t>
    </r>
    <r>
      <rPr>
        <u/>
        <sz val="16"/>
        <color rgb="FF1155CC"/>
        <rFont val="Arial"/>
        <family val="2"/>
      </rPr>
      <t>https://drive.google.com/drive/folders/1h8sXaIVgkoqVYgi2aoESIF5MUOE5zfVC</t>
    </r>
  </si>
  <si>
    <r>
      <rPr>
        <sz val="16"/>
        <rFont val="Arial"/>
        <family val="2"/>
      </rPr>
      <t xml:space="preserve">Acuerdo 006 de 2021 seminario taller Derechos humanos; Proyectos Formulados en tres programas: </t>
    </r>
    <r>
      <rPr>
        <u/>
        <sz val="16"/>
        <color theme="10"/>
        <rFont val="Arial"/>
        <family val="2"/>
      </rPr>
      <t>https://drive.google.com/drive/folders/1h8sXaIVgkoqVYgi2aoESIF5MUOE5zfVC</t>
    </r>
  </si>
  <si>
    <r>
      <rPr>
        <sz val="16"/>
        <color rgb="FF000000"/>
        <rFont val="Arial"/>
        <family val="2"/>
      </rPr>
      <t>Acta de Reunión No 8 de Extensión:</t>
    </r>
    <r>
      <rPr>
        <u/>
        <sz val="16"/>
        <color rgb="FF000000"/>
        <rFont val="Arial"/>
        <family val="2"/>
      </rPr>
      <t xml:space="preserve"> https://drive.google.com/drive/folders/1h8sXaIVgkoqVYgi2aoESIF5MUOE5zfVC
</t>
    </r>
    <r>
      <rPr>
        <sz val="16"/>
        <color rgb="FF000000"/>
        <rFont val="Arial"/>
        <family val="2"/>
      </rPr>
      <t>Informe de socialización de las distintas actividades:</t>
    </r>
    <r>
      <rPr>
        <u/>
        <sz val="16"/>
        <color rgb="FF000000"/>
        <rFont val="Arial"/>
        <family val="2"/>
      </rPr>
      <t xml:space="preserve"> https://drive.google.com/drive/folders/1h8sXaIVgkoqVYgi2aoESIF5MUOE5zfVC</t>
    </r>
  </si>
  <si>
    <r>
      <rPr>
        <sz val="16"/>
        <color theme="1"/>
        <rFont val="Arial"/>
        <family val="2"/>
      </rPr>
      <t>Listado de estudiantes beneficiados con los programas de auxilio de matrícula:</t>
    </r>
    <r>
      <rPr>
        <u/>
        <sz val="16"/>
        <color theme="1"/>
        <rFont val="Arial"/>
        <family val="2"/>
      </rPr>
      <t xml:space="preserve"> https://drive.google.com/drive/folders/1dgGDvkW5JoE1OhTtS8Sy5uZjFcOEJYXd
</t>
    </r>
    <r>
      <rPr>
        <sz val="16"/>
        <color theme="1"/>
        <rFont val="Arial"/>
        <family val="2"/>
      </rPr>
      <t>Informe de evaluación del plan de acceso, permanencia y graduación:</t>
    </r>
    <r>
      <rPr>
        <u/>
        <sz val="16"/>
        <color theme="1"/>
        <rFont val="Arial"/>
        <family val="2"/>
      </rPr>
      <t xml:space="preserve"> https://drive.google.com/drive/folders/1gD9iIOivxm38IcMbGBY2Xm0in9iQ9n6K</t>
    </r>
  </si>
  <si>
    <r>
      <rPr>
        <u/>
        <sz val="16"/>
        <color rgb="FF1155CC"/>
        <rFont val="Arial"/>
        <family val="2"/>
      </rPr>
      <t>https://spadies3.mineducacion.gov.co/spadiesWeb/#/app/consultas https://drive.google.com/drive/folders/1XYIgFoWpnNW3OlY-gUMreOIMTlKMDnl4</t>
    </r>
    <r>
      <rPr>
        <sz val="16"/>
        <color theme="1"/>
        <rFont val="Arial"/>
        <family val="2"/>
      </rPr>
      <t>4</t>
    </r>
  </si>
  <si>
    <r>
      <rPr>
        <b/>
        <sz val="16"/>
        <color rgb="FF000000"/>
        <rFont val="Arial"/>
        <family val="2"/>
      </rPr>
      <t>1</t>
    </r>
    <r>
      <rPr>
        <sz val="16"/>
        <color rgb="FF000000"/>
        <rFont val="Arial"/>
        <family val="2"/>
      </rPr>
      <t xml:space="preserve">. Seguimiento al proceso de ejecución de Proyecto "Laboratorio de Innovación Turística": solicitud de Prórroga al proceso de Inicio del Proyecto, solicitud de usuario Beneficiario del proyecto a Gobernaciones departamentales. 
</t>
    </r>
    <r>
      <rPr>
        <b/>
        <sz val="16"/>
        <color rgb="FF000000"/>
        <rFont val="Arial"/>
        <family val="2"/>
      </rPr>
      <t>2</t>
    </r>
    <r>
      <rPr>
        <sz val="16"/>
        <color rgb="FF000000"/>
        <rFont val="Arial"/>
        <family val="2"/>
      </rPr>
      <t xml:space="preserve">. Estado de aceptación cumplimiento de requisitos Propuesta "Implementación De Soluciones Para El Aprovechamiento De Oportunidades De Ahorro De Electricidad Y Fuentes No Convencionales De Energía Para El Desarrollo Del Turismo Sostenible En El Archipiélago De San Andrés, Providencia Y Santa Catalina "Alianza Infotep- ITSA-CUC” Convocatoria: 011-2020 Mecanismo1- Conv3a. Fortalecimiento Capacidades Institucionales-Investigación IES Públicas. Próximo a presentarse a OCAD CTeI.
</t>
    </r>
    <r>
      <rPr>
        <b/>
        <sz val="16"/>
        <color rgb="FF000000"/>
        <rFont val="Arial"/>
        <family val="2"/>
      </rPr>
      <t>3</t>
    </r>
    <r>
      <rPr>
        <sz val="16"/>
        <color rgb="FF000000"/>
        <rFont val="Arial"/>
        <family val="2"/>
      </rPr>
      <t xml:space="preserve">. Estado de aceptación cumplimiento de requisitos Propuesta "Evaluación del potencial de aprovechamiento del material remanente del proceso de incineración de RSU utilizado en la producción de electricidad en la isla de San Andrés para el desarrollo de nuevos productos" Ejecutor EDDAS alianza INFOTEP y otras entidades locales y nacionales,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Próximo a presentarse a OCAD CTeI.
</t>
    </r>
    <r>
      <rPr>
        <b/>
        <sz val="16"/>
        <color rgb="FF000000"/>
        <rFont val="Arial"/>
        <family val="2"/>
      </rPr>
      <t>4</t>
    </r>
    <r>
      <rPr>
        <sz val="16"/>
        <color rgb="FF000000"/>
        <rFont val="Arial"/>
        <family val="2"/>
      </rPr>
      <t xml:space="preserve">. Estado de aceptación cumplimiento de requisitos Propuesta Fortalecimiento de la gestión del riesgo de desastres, a partir de la generación de conocimiento e innovación social para incrementar la capacidad de respuesta comunitaria, natural y económica del departamento Archipiélago de San Andrés, Providencia y Santa Catalina. Ejecutor UNAL Aliado INFOTEP.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Próximo a presentarse a OCAD CTeI.
</t>
    </r>
    <r>
      <rPr>
        <b/>
        <sz val="16"/>
        <color rgb="FF000000"/>
        <rFont val="Arial"/>
        <family val="2"/>
      </rPr>
      <t>5.</t>
    </r>
    <r>
      <rPr>
        <sz val="16"/>
        <color rgb="FF000000"/>
        <rFont val="Arial"/>
        <family val="2"/>
      </rPr>
      <t xml:space="preserve"> Presentación y revisión jurídica de Covocatoria 01 de 2021 para la financiación de proyectos de Investigación. 
</t>
    </r>
    <r>
      <rPr>
        <b/>
        <sz val="16"/>
        <color rgb="FF000000"/>
        <rFont val="Arial"/>
        <family val="2"/>
      </rPr>
      <t xml:space="preserve">6. </t>
    </r>
    <r>
      <rPr>
        <sz val="16"/>
        <color rgb="FF000000"/>
        <rFont val="Arial"/>
        <family val="2"/>
      </rPr>
      <t xml:space="preserve">Presentación Propuesta Convocatoria Programa ColInnova, como aliado técnico.
</t>
    </r>
    <r>
      <rPr>
        <b/>
        <sz val="16"/>
        <color rgb="FF000000"/>
        <rFont val="Arial"/>
        <family val="2"/>
      </rPr>
      <t>7.</t>
    </r>
    <r>
      <rPr>
        <sz val="16"/>
        <color rgb="FF000000"/>
        <rFont val="Arial"/>
        <family val="2"/>
      </rPr>
      <t xml:space="preserve"> Evaluación artículo de Investigación para publicación.
</t>
    </r>
    <r>
      <rPr>
        <b/>
        <sz val="16"/>
        <color rgb="FF000000"/>
        <rFont val="Arial"/>
        <family val="2"/>
      </rPr>
      <t>8.</t>
    </r>
    <r>
      <rPr>
        <sz val="16"/>
        <color rgb="FF000000"/>
        <rFont val="Arial"/>
        <family val="2"/>
      </rPr>
      <t xml:space="preserve"> Documento Avance Gestión Condición de Calidad Investigación.</t>
    </r>
  </si>
  <si>
    <r>
      <rPr>
        <u/>
        <sz val="16"/>
        <color rgb="FF000000"/>
        <rFont val="Arial"/>
        <family val="2"/>
      </rPr>
      <t>https://drive.google.com/drive/folders/1vdS5OaOXAJQOVEWwytOJW1oOtY3xJPVm?usp=sharing</t>
    </r>
    <r>
      <rPr>
        <sz val="16"/>
        <color theme="1"/>
        <rFont val="Arial"/>
        <family val="2"/>
      </rPr>
      <t xml:space="preserve">     Soportes de Actas de cumplimiento de requisitos de los proyectos presentados, soportes del correos electrónicos de soporte de recibido en cada una de las convocatorias. </t>
    </r>
  </si>
  <si>
    <r>
      <t xml:space="preserve">
</t>
    </r>
    <r>
      <rPr>
        <sz val="16"/>
        <rFont val="Arial"/>
        <family val="2"/>
      </rPr>
      <t xml:space="preserve">Soportes de CVlacs, registro de vinculación Semilleros de Investigación, soportes de reuniones de socialización y asesoría: </t>
    </r>
    <r>
      <rPr>
        <u/>
        <sz val="16"/>
        <color rgb="FF1155CC"/>
        <rFont val="Arial"/>
        <family val="2"/>
      </rPr>
      <t>https://drive.google.com/drive/folders/1vdS5OaOXAJQOVEWwytOJW1oOtY3xJPVm?usp=sharing</t>
    </r>
  </si>
  <si>
    <r>
      <t xml:space="preserve">https://drive.google.com/drive/folders/1vdS5OaOXAJQOVEWwytOJW1oOtY3xJPVm?usp=sharing      
</t>
    </r>
    <r>
      <rPr>
        <sz val="16"/>
        <color theme="1"/>
        <rFont val="Arial"/>
        <family val="2"/>
      </rPr>
      <t xml:space="preserve">
Soporte de la Política de emprendimiento
Documento avance Incentivos emprendimiento
</t>
    </r>
    <r>
      <rPr>
        <u/>
        <sz val="16"/>
        <color theme="1"/>
        <rFont val="Arial"/>
        <family val="2"/>
      </rPr>
      <t xml:space="preserve">
https://drive.google.com/drive/folders/1vdS5OaOXAJQOVEWwytOJW1oOtY3xJPVm?usp=sharing      
</t>
    </r>
  </si>
  <si>
    <r>
      <rPr>
        <sz val="16"/>
        <color theme="1"/>
        <rFont val="Arial"/>
        <family val="2"/>
      </rPr>
      <t xml:space="preserve">Convenio Interadministrativo que incluye como producto y obligaciones especificas la autoevaluación: </t>
    </r>
    <r>
      <rPr>
        <u/>
        <sz val="16"/>
        <color rgb="FF1155CC"/>
        <rFont val="Arial"/>
        <family val="2"/>
      </rPr>
      <t>https://drive.google.com/drive/folders/1dgGDvkW5JoE1OhTtS8Sy5uZjFcOEJYXd</t>
    </r>
  </si>
  <si>
    <r>
      <rPr>
        <b/>
        <sz val="16"/>
        <color theme="1"/>
        <rFont val="Arial"/>
        <family val="2"/>
      </rPr>
      <t>Servicio al ciudadano:</t>
    </r>
    <r>
      <rPr>
        <sz val="16"/>
        <color theme="1"/>
        <rFont val="Arial"/>
        <family val="2"/>
      </rPr>
      <t xml:space="preserve"> Para el segundo trimestre se avanzó en el diseño de la encuesta de satisfacción de los servicios de la biblioteca, para que se pueda hacer la medición respectiva para este servicio.
Por su parte, en lo que concierne a los informes de satisfacción del usuario 2020, y del primer semestre del 2021 no se presentaron avances en la consolidación del mismo.  En el trimestre pasado, las encuestas se aplicaron en los procesos misionales: gestión académica, extensión y proyección social y en bienestar estudiantil.
Donde el proceso de bienestar tuvo una aplicación total de 600 encuestas para el 2020. Para el caso de gestión académica, se determinó que se debe hacer el diseño, modificación y cargue de una encuesta nueva, para separar la de docentes de la de percepción de los servicios prestados, debido a que en la forma como se encuentra, el resultado entrega una muestra incorrecta, generándose repeticiones en las respuestas. 
Finalmente, en el proceso de extensión, se entregaron los informes de educación continua, centro de lenguas y articulación.
</t>
    </r>
    <r>
      <rPr>
        <b/>
        <sz val="16"/>
        <color theme="1"/>
        <rFont val="Arial"/>
        <family val="2"/>
      </rPr>
      <t>Participación Ciudadana:</t>
    </r>
    <r>
      <rPr>
        <sz val="16"/>
        <color theme="1"/>
        <rFont val="Arial"/>
        <family val="2"/>
      </rPr>
      <t xml:space="preserve"> Se realizó reunión con el profesor Graybern quien ha sido designado por medio de resolución 074 de junio 10 de 2021 como profesor del programa de Egresados, en la reunión se estableció como estrategia para cumplir con esta meta: Realizar un diagnóstico participativo para fortalecer la vinculación de los egresados a la institución.
Se realizó el ejercicio de participación ciudadana con los estudiantes para escuchar su opinión con respecto a la política y el reglamento de Bienestar Institucional, con el propósito de rescatar ideas y opiniones que permitirán la construcción y actualización del nuevo plan de acceso, permanencia y graduación. La actividad consistió en la presentación de los documentos antes mencionados por medio de un mural, de forma que los estudiantes expresaran sus ideas y opiniones al respecto y usar este insumo tanto para la construcción del nuevo plan de acceso permanencia y graduación, como para los documentos de política y reglamento.
La audiencia pública de rendición de cuentas se llevó a cabo el 26 de mayo de forma virtual, se usaron las plataformas meets y facebook live para la transmisión. Se contó con la participación de distintos grupos de valor: estudiantes, egresados, miembros del consejo directivo, docentes, miembros de coralina, etc. La metodología implementada para llevar a cabo este espacio fue: 
1.        Líderes de proceso de: académica, extensión y proyección social, investigación, bienestar estudiantil, administrativa y financiera, y planeación rindieron cuenta de los avances de la gestión en cada área, al igual que se explicaron las dificultades.
2.        Se abrió espacio de preguntas para que los asistentes solicitaran aclarar dudas o extender sobre la información brindada
3.        Cierre del evento
Dicha jornada se llevó a cabo exitosamente, se contó también con un saludo de bienvenida por parte de la rectora de la institución.
</t>
    </r>
    <r>
      <rPr>
        <b/>
        <sz val="16"/>
        <color theme="1"/>
        <rFont val="Arial"/>
        <family val="2"/>
      </rPr>
      <t>Gobierno Digital:</t>
    </r>
    <r>
      <rPr>
        <sz val="16"/>
        <color theme="1"/>
        <rFont val="Arial"/>
        <family val="2"/>
      </rPr>
      <t xml:space="preserve"> 1. Se realizo el Plan de Transición de IPv4 a IPv6.
2. Se han realizado varios entregables referentes a la renovación de programas académicos (Condiciones Institucionales.)
3. Se han realizado capacitaciones sobre algunas herramientas tipo software las cuales contribuyen al fortalecimiento de la utilización de las Tics en el INFOTEP.
</t>
    </r>
    <r>
      <rPr>
        <b/>
        <sz val="16"/>
        <color theme="1"/>
        <rFont val="Arial"/>
        <family val="2"/>
      </rPr>
      <t>Seguridad Digital:</t>
    </r>
    <r>
      <rPr>
        <sz val="16"/>
        <color theme="1"/>
        <rFont val="Arial"/>
        <family val="2"/>
      </rPr>
      <t xml:space="preserve"> En lo que concierne a la gestión del riesgo se realizan los back ups de los aplicativos Q10 y NOVASOFT. Igualmente, se gestionan los usuarios en los sistemas de información de acuerdo a los lineamientos planteados tanto en la política de seguridad digital, como el plan de tratamiento de riesgos.
Finalmente, para el cierre del segundo trimestre del años, se avanza en la realización y/o actualización de 16 procedimientos de seguridad, los cuales están asociados al plan de seguridad y privacidad de la información.
</t>
    </r>
    <r>
      <rPr>
        <b/>
        <sz val="16"/>
        <color theme="1"/>
        <rFont val="Arial"/>
        <family val="2"/>
      </rPr>
      <t xml:space="preserve">Seguimiento y evaluación al desempeño institucional: </t>
    </r>
    <r>
      <rPr>
        <sz val="16"/>
        <color theme="1"/>
        <rFont val="Arial"/>
        <family val="2"/>
      </rPr>
      <t xml:space="preserve">
"La batería de indicadores del INFOTEP se diseñó y consolidó con la recopilación de los indicadores de seguimiento a los instrumentos de planificación institucional, recopila todas las: Políticas (misionales, institucionales y sectoriales). Planes (sectoriales, misionales e institucionales) De forma que se pueda hacer la adecuada medición del avance de la gestión institucional.
Este instrumento recopila los indicadores de un total de:
-	31 políticas (8 misionales, 18 de MIPG, 5 institucionales)
-	5 planes (1 sectorial, 1 misionales, 3 institucionales)
-	0 programas (a la fecha la institución no tiene consolidado programas)
Una vez cerrada la medición del avance en la implementación de los planes y políticas institucionales y sectoriales se concluye que, con corte 30 de junio, el Infotep San Andrés tiene un porcentaje de cumplimiento de metas del 85% de las acciones planteadas en los planes MIPG; respecto a las políticas MIPG, se tiene un avance implementación del 65%. El plan de acción en el componente institucional tiene un avance de 274% y el misional avanzó en un 94%, de acuerdo a lo planeado en el segundo trimestre, lo anterior teniendo en cuenta que hay metas que superan lo programado, arrastrando el resultado general. Remitirse a las matrices de seguimiento, para ver los indicadores con rezago, los que están con el avance acorde a la planeación y los que sobrepasaron la meta planeada.
Gestión Documental: 1. Avance en porcentaje del 10% del proceso de inventariado en estado
natural del inventario del fondo acumulado para dar inicio al proyecto Tablas
de Valoración Documental. 
2. Se realizan las gestiones administrativas para la contratación del
profesional para la elaboración de las Tablas de Valoración Documental,
proyecto que hace parte del PINAR.
3. Avance de porcentaje del 20% del Inventario del Archivo Central.      
4. Socialización a toda la institución de la Tablas de Retención
Documental, aprobadas por el Archivo General de la Nación, para su
implementación. Así mismo, se informa sobre:
·   El Plan de Transferencia Documental 2021 
·   El requerimiento de organización de Archivos de Gestión que se debe realizar en cada oficina.
</t>
    </r>
    <r>
      <rPr>
        <b/>
        <sz val="16"/>
        <color theme="1"/>
        <rFont val="Arial"/>
        <family val="2"/>
      </rPr>
      <t xml:space="preserve">Gestión del Conocimiento y la Innovación: </t>
    </r>
    <r>
      <rPr>
        <sz val="16"/>
        <color theme="1"/>
        <rFont val="Arial"/>
        <family val="2"/>
      </rPr>
      <t xml:space="preserve">Documento propuesta Grupo de Gestión del Conocimiento e Innovación
</t>
    </r>
    <r>
      <rPr>
        <b/>
        <sz val="16"/>
        <color theme="1"/>
        <rFont val="Arial"/>
        <family val="2"/>
      </rPr>
      <t>Fortalecimiento institucional y simplificación de procesos:</t>
    </r>
    <r>
      <rPr>
        <sz val="16"/>
        <color theme="1"/>
        <rFont val="Arial"/>
        <family val="2"/>
      </rPr>
      <t xml:space="preserve"> 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aun cuando se mejoró el índice con respecto al 2019.
</t>
    </r>
    <r>
      <rPr>
        <b/>
        <sz val="16"/>
        <color theme="1"/>
        <rFont val="Arial"/>
        <family val="2"/>
      </rPr>
      <t>Defensa jurídica:</t>
    </r>
    <r>
      <rPr>
        <sz val="16"/>
        <color theme="1"/>
        <rFont val="Arial"/>
        <family val="2"/>
      </rPr>
      <t xml:space="preserve"> De las acciones planteadas en el plan de acción de la política se realizaron las acciones concernientes a la instalación de la señalización
de seguridad, se tienen un avance de 68% en la instalación de los mismos. Lo anterior con el
fin de prevenir el riesgo de sufrir accidentes en las instalaciones y que pueda repercutir en proceso litigioso futuro para la entidad.
</t>
    </r>
    <r>
      <rPr>
        <b/>
        <sz val="16"/>
        <color theme="1"/>
        <rFont val="Arial"/>
        <family val="2"/>
      </rPr>
      <t>Mejora normativa</t>
    </r>
    <r>
      <rPr>
        <sz val="16"/>
        <color theme="1"/>
        <rFont val="Arial"/>
        <family val="2"/>
      </rPr>
      <t>: Se encuentra en proceso de recopilación los actos administrativos (resoluciones y acuerdos) para continuar con la construcción del normograma institucional.</t>
    </r>
  </si>
  <si>
    <r>
      <rPr>
        <sz val="16"/>
        <rFont val="Arial"/>
        <family val="2"/>
      </rPr>
      <t>1.	Servicio al ciudadano: Diseño de encuesta de satisfacción de servicios de biblioteca:</t>
    </r>
    <r>
      <rPr>
        <u/>
        <sz val="16"/>
        <color rgb="FF1155CC"/>
        <rFont val="Arial"/>
        <family val="2"/>
      </rPr>
      <t xml:space="preserve"> https://drive.google.com/drive/folders/1L2oi_sEWSHzyqZHVoAxzKpjzXesoRakD
</t>
    </r>
    <r>
      <rPr>
        <sz val="16"/>
        <rFont val="Arial"/>
        <family val="2"/>
      </rPr>
      <t xml:space="preserve">2.	Participación Ciudadana: Acta de Extensión No 8 y Resolución 074 de 2021: </t>
    </r>
    <r>
      <rPr>
        <u/>
        <sz val="16"/>
        <color rgb="FF1155CC"/>
        <rFont val="Arial"/>
        <family val="2"/>
      </rPr>
      <t xml:space="preserve">https://drive.google.com/drive/folders/1hB7e1StrmEbQqvNQ1OTQlQLNET1ynytl
</t>
    </r>
    <r>
      <rPr>
        <sz val="16"/>
        <rFont val="Arial"/>
        <family val="2"/>
      </rPr>
      <t xml:space="preserve">Evidencia fotográfica: </t>
    </r>
    <r>
      <rPr>
        <u/>
        <sz val="16"/>
        <color rgb="FF1155CC"/>
        <rFont val="Arial"/>
        <family val="2"/>
      </rPr>
      <t xml:space="preserve">https://drive.google.com/drive/folders/1kJeDCysYamG3dpmMvyX_lJoHK6LUfFrL
https://drive.google.com/drive/folders/1kJeDCysYamG3dpmMvyX_lJoHK6LUfFrL
</t>
    </r>
    <r>
      <rPr>
        <sz val="16"/>
        <rFont val="Arial"/>
        <family val="2"/>
      </rPr>
      <t xml:space="preserve">3.	Gobierno digital: </t>
    </r>
    <r>
      <rPr>
        <u/>
        <sz val="16"/>
        <color rgb="FF1155CC"/>
        <rFont val="Arial"/>
        <family val="2"/>
      </rPr>
      <t xml:space="preserve">https://drive.google.com/drive/folders/1WUZKGg5GdNu2Ml4kTImYbUNARnKPcDz6
</t>
    </r>
    <r>
      <rPr>
        <sz val="16"/>
        <rFont val="Arial"/>
        <family val="2"/>
      </rPr>
      <t xml:space="preserve">4.	Seguridad digital: </t>
    </r>
    <r>
      <rPr>
        <u/>
        <sz val="16"/>
        <color rgb="FF1155CC"/>
        <rFont val="Arial"/>
        <family val="2"/>
      </rPr>
      <t xml:space="preserve">https://drive.google.com/drive/folders/1yHEdEmSM3hmBJGSGH8gInxwJ_p1yV1xL
</t>
    </r>
    <r>
      <rPr>
        <sz val="16"/>
        <rFont val="Arial"/>
        <family val="2"/>
      </rPr>
      <t xml:space="preserve">5.	Seguimiento y evaluación al desempeño institucional: 
Seguimiento a los planes y políticas MIPG: </t>
    </r>
    <r>
      <rPr>
        <u/>
        <sz val="16"/>
        <color rgb="FF1155CC"/>
        <rFont val="Arial"/>
        <family val="2"/>
      </rPr>
      <t xml:space="preserve">https://drive.google.com/drive/folders/1FB9dVoT1kIV4oXmbzEjsG1YrrwilzAmf 
</t>
    </r>
    <r>
      <rPr>
        <sz val="16"/>
        <rFont val="Arial"/>
        <family val="2"/>
      </rPr>
      <t xml:space="preserve">Seguimiento al plan de acción: </t>
    </r>
    <r>
      <rPr>
        <u/>
        <sz val="16"/>
        <color rgb="FF1155CC"/>
        <rFont val="Arial"/>
        <family val="2"/>
      </rPr>
      <t xml:space="preserve">https://infotepsai.edu.co/infotep/gestion/planeacion/plan-de-accion
</t>
    </r>
    <r>
      <rPr>
        <sz val="16"/>
        <rFont val="Arial"/>
        <family val="2"/>
      </rPr>
      <t xml:space="preserve">6.	Gestión documental: </t>
    </r>
    <r>
      <rPr>
        <u/>
        <sz val="16"/>
        <color rgb="FF1155CC"/>
        <rFont val="Arial"/>
        <family val="2"/>
      </rPr>
      <t xml:space="preserve">https://drive.google.com/drive/folders/1B_0f_RkxGMXcraIHHkcg8S5cme3qjtZO
</t>
    </r>
    <r>
      <rPr>
        <sz val="16"/>
        <rFont val="Arial"/>
        <family val="2"/>
      </rPr>
      <t xml:space="preserve">7.	Gestión del conocimiento y la innovación: </t>
    </r>
    <r>
      <rPr>
        <u/>
        <sz val="16"/>
        <color rgb="FF1155CC"/>
        <rFont val="Arial"/>
        <family val="2"/>
      </rPr>
      <t xml:space="preserve">Soporte del Documento propuesta Grupo de Gestión del Conocimiento e Innovación: "https://drive.google.com/drive/folders/1vdS5OaOXAJQOVEWwytOJW1oOtY3xJPVm?usp=sharing      
</t>
    </r>
    <r>
      <rPr>
        <sz val="16"/>
        <rFont val="Arial"/>
        <family val="2"/>
      </rPr>
      <t xml:space="preserve">8.	Fortalecimiento institucional y simplificación de procesos: </t>
    </r>
    <r>
      <rPr>
        <u/>
        <sz val="16"/>
        <color rgb="FF1155CC"/>
        <rFont val="Arial"/>
        <family val="2"/>
      </rPr>
      <t xml:space="preserve">Resultados de la medición del Índice de Desempeño Institucional (FURAG 2020): https://app.powerbi.com/view?r=eyJrIjoiZGE2MzQ1YTQtYWI3ZC00YTdiLWJkY2ItNzI2YmU3YzQ1ZTk5IiwidCI6IjU1MDNhYWMyLTdhMTUtNDZhZi1iNTIwLTJhNjc1YWQxZGYxNiIsImMiOjR9&amp;pageName=ReportSection396d1cd03a850a004c59
</t>
    </r>
    <r>
      <rPr>
        <sz val="16"/>
        <rFont val="Arial"/>
        <family val="2"/>
      </rPr>
      <t xml:space="preserve">9.	Defensa jurídica: </t>
    </r>
    <r>
      <rPr>
        <u/>
        <sz val="16"/>
        <color rgb="FF1155CC"/>
        <rFont val="Arial"/>
        <family val="2"/>
      </rPr>
      <t xml:space="preserve">Registro fotográfico y contrato de la señalización instalada: https://drive.google.com/drive/folders/1u7bzDWMHFDDSHtlI4_3xkTxkrnDBpz8f
</t>
    </r>
    <r>
      <rPr>
        <sz val="16"/>
        <rFont val="Arial"/>
        <family val="2"/>
      </rPr>
      <t xml:space="preserve">10.	Mejora normativa: </t>
    </r>
    <r>
      <rPr>
        <u/>
        <sz val="16"/>
        <color rgb="FF1155CC"/>
        <rFont val="Arial"/>
        <family val="2"/>
      </rPr>
      <t xml:space="preserve">https://drive.google.com/drive/folders/1kN18Y9ofubH6qdhKDRow-irDJ5CTprpN
</t>
    </r>
  </si>
  <si>
    <r>
      <rPr>
        <sz val="16"/>
        <color theme="1"/>
        <rFont val="Arial"/>
        <family val="2"/>
      </rPr>
      <t xml:space="preserve">Resultados de la medición del Índice de Desempeño Institucional (FURAG 2020): </t>
    </r>
    <r>
      <rPr>
        <u/>
        <sz val="16"/>
        <color rgb="FF1155CC"/>
        <rFont val="Arial"/>
        <family val="2"/>
      </rPr>
      <t>https://app.powerbi.com/view?r=eyJrIjoiZGE2MzQ1YTQtYWI3ZC00YTdiLWJkY2ItNzI2YmU3YzQ1ZTk5IiwidCI6IjU1MDNhYWMyLTdhMTUtNDZhZi1iNTIwLTJhNjc1YWQxZGYxNiIsImMiOjR9&amp;pageName=ReportSection396d1cd03a850a004c59</t>
    </r>
  </si>
  <si>
    <r>
      <rPr>
        <sz val="16"/>
        <color theme="1"/>
        <rFont val="Arial"/>
        <family val="2"/>
      </rPr>
      <t xml:space="preserve">Reporte de recaudos en NOVASOFT: </t>
    </r>
    <r>
      <rPr>
        <u/>
        <sz val="16"/>
        <color rgb="FF1155CC"/>
        <rFont val="Arial"/>
        <family val="2"/>
      </rPr>
      <t>https://drive.google.com/drive/folders/1UaTWDHFhgXydnkCBdRyAb5FIBL0uiYc_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</si>
</sst>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24" x14ac:knownFonts="1">
    <font>
      <sz val="11"/>
      <color theme="1"/>
      <name val="Calibri"/>
      <family val="2"/>
      <scheme val="minor"/>
    </font>
    <font>
      <sz val="11"/>
      <color theme="1"/>
      <name val="Calibri"/>
      <family val="2"/>
      <scheme val="minor"/>
    </font>
    <font>
      <u/>
      <sz val="11"/>
      <color theme="10"/>
      <name val="Calibri"/>
      <family val="2"/>
      <scheme val="minor"/>
    </font>
    <font>
      <b/>
      <sz val="9"/>
      <color theme="1"/>
      <name val="Tahoma"/>
      <family val="2"/>
    </font>
    <font>
      <sz val="9"/>
      <color theme="1"/>
      <name val="Tahoma"/>
      <family val="2"/>
    </font>
    <font>
      <sz val="10"/>
      <name val="Arial"/>
      <family val="2"/>
    </font>
    <font>
      <sz val="10"/>
      <color theme="1"/>
      <name val="Arial"/>
      <family val="2"/>
    </font>
    <font>
      <sz val="16"/>
      <color theme="1"/>
      <name val="Arial"/>
      <family val="2"/>
    </font>
    <font>
      <b/>
      <sz val="16"/>
      <name val="Arial"/>
      <family val="2"/>
    </font>
    <font>
      <sz val="16"/>
      <color indexed="8"/>
      <name val="Arial"/>
      <family val="2"/>
    </font>
    <font>
      <b/>
      <sz val="16"/>
      <color theme="1"/>
      <name val="Arial"/>
      <family val="2"/>
    </font>
    <font>
      <b/>
      <sz val="16"/>
      <color theme="0"/>
      <name val="Arial"/>
      <family val="2"/>
    </font>
    <font>
      <sz val="16"/>
      <name val="Arial"/>
      <family val="2"/>
    </font>
    <font>
      <u/>
      <sz val="16"/>
      <color theme="1"/>
      <name val="Arial"/>
      <family val="2"/>
    </font>
    <font>
      <u/>
      <sz val="16"/>
      <color rgb="FF1155CC"/>
      <name val="Arial"/>
      <family val="2"/>
    </font>
    <font>
      <sz val="16"/>
      <color rgb="FF000000"/>
      <name val="Arial"/>
      <family val="2"/>
    </font>
    <font>
      <b/>
      <sz val="16"/>
      <color rgb="FFFF0000"/>
      <name val="Arial"/>
      <family val="2"/>
    </font>
    <font>
      <u/>
      <sz val="16"/>
      <color theme="10"/>
      <name val="Arial"/>
      <family val="2"/>
    </font>
    <font>
      <u/>
      <sz val="16"/>
      <color rgb="FF000000"/>
      <name val="Arial"/>
      <family val="2"/>
    </font>
    <font>
      <sz val="16"/>
      <color rgb="FFC00000"/>
      <name val="Arial"/>
      <family val="2"/>
    </font>
    <font>
      <b/>
      <sz val="16"/>
      <color rgb="FF000000"/>
      <name val="Arial"/>
      <family val="2"/>
    </font>
    <font>
      <sz val="16"/>
      <color rgb="FF222222"/>
      <name val="Arial"/>
      <family val="2"/>
    </font>
    <font>
      <u/>
      <sz val="16"/>
      <color rgb="FF0563C1"/>
      <name val="Arial"/>
      <family val="2"/>
    </font>
    <font>
      <sz val="16"/>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FF"/>
        <bgColor rgb="FFFFFFFF"/>
      </patternFill>
    </fill>
  </fills>
  <borders count="4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5" fillId="0" borderId="0"/>
    <xf numFmtId="42" fontId="1" fillId="0" borderId="0" applyFont="0" applyFill="0" applyBorder="0" applyAlignment="0" applyProtection="0"/>
  </cellStyleXfs>
  <cellXfs count="361">
    <xf numFmtId="0" fontId="0" fillId="0" borderId="0" xfId="0"/>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xf>
    <xf numFmtId="0" fontId="7" fillId="0" borderId="0" xfId="0" applyFont="1" applyAlignment="1">
      <alignment vertical="center" wrapText="1"/>
    </xf>
    <xf numFmtId="0" fontId="7" fillId="0" borderId="0" xfId="0" applyFont="1" applyAlignment="1">
      <alignment horizontal="center" vertical="center" wrapText="1"/>
    </xf>
    <xf numFmtId="0" fontId="9" fillId="0" borderId="0" xfId="0" applyFont="1" applyBorder="1" applyAlignment="1">
      <alignment vertical="center" wrapText="1"/>
    </xf>
    <xf numFmtId="0" fontId="7" fillId="0" borderId="0" xfId="0" applyFont="1" applyBorder="1" applyAlignment="1">
      <alignment horizontal="center" vertical="center" wrapText="1"/>
    </xf>
    <xf numFmtId="0" fontId="7" fillId="0" borderId="0" xfId="0" applyFont="1" applyBorder="1" applyAlignment="1">
      <alignment horizontal="justify" vertical="center" wrapText="1"/>
    </xf>
    <xf numFmtId="15" fontId="10" fillId="0" borderId="14" xfId="0" applyNumberFormat="1" applyFont="1" applyBorder="1" applyAlignment="1">
      <alignment horizontal="center" vertical="center" wrapText="1"/>
    </xf>
    <xf numFmtId="15" fontId="7" fillId="0" borderId="0"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7" fillId="0" borderId="0" xfId="0" applyFont="1" applyFill="1" applyBorder="1" applyAlignment="1">
      <alignment horizontal="justify" vertical="center" wrapText="1"/>
    </xf>
    <xf numFmtId="0" fontId="7" fillId="0" borderId="0"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7" fillId="0" borderId="18" xfId="0" applyFont="1" applyFill="1" applyBorder="1" applyAlignment="1">
      <alignment horizontal="center" vertical="center" wrapText="1"/>
    </xf>
    <xf numFmtId="1" fontId="12" fillId="0" borderId="18" xfId="3" applyNumberFormat="1" applyFont="1" applyFill="1" applyBorder="1" applyAlignment="1">
      <alignment horizontal="center" vertical="center" wrapText="1"/>
    </xf>
    <xf numFmtId="1" fontId="12" fillId="0" borderId="9" xfId="3" applyNumberFormat="1" applyFont="1" applyFill="1" applyBorder="1" applyAlignment="1">
      <alignment horizontal="center" vertical="center" wrapText="1"/>
    </xf>
    <xf numFmtId="164" fontId="7" fillId="0" borderId="18" xfId="1" applyNumberFormat="1" applyFont="1" applyFill="1" applyBorder="1" applyAlignment="1">
      <alignment horizontal="center" vertical="center" wrapText="1"/>
    </xf>
    <xf numFmtId="0" fontId="7" fillId="0" borderId="18" xfId="0" applyFont="1" applyBorder="1" applyAlignment="1">
      <alignment vertical="center" wrapText="1"/>
    </xf>
    <xf numFmtId="9" fontId="7" fillId="0" borderId="18" xfId="1" applyFont="1" applyFill="1" applyBorder="1" applyAlignment="1">
      <alignment horizontal="center" vertical="center" wrapText="1"/>
    </xf>
    <xf numFmtId="0" fontId="7" fillId="0" borderId="28" xfId="0" applyFont="1" applyFill="1" applyBorder="1" applyAlignment="1">
      <alignment horizontal="justify" vertical="center" wrapText="1"/>
    </xf>
    <xf numFmtId="0" fontId="12" fillId="0" borderId="9" xfId="0" applyFont="1" applyFill="1" applyBorder="1" applyAlignment="1">
      <alignment horizontal="center" vertical="center" wrapText="1"/>
    </xf>
    <xf numFmtId="0" fontId="7" fillId="0" borderId="16" xfId="0"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0" fontId="7" fillId="0" borderId="9" xfId="0" applyFont="1" applyBorder="1" applyAlignment="1">
      <alignment vertical="center" wrapText="1"/>
    </xf>
    <xf numFmtId="9" fontId="7" fillId="0" borderId="9" xfId="1" applyNumberFormat="1" applyFont="1" applyFill="1" applyBorder="1" applyAlignment="1">
      <alignment horizontal="center" vertical="center" wrapText="1"/>
    </xf>
    <xf numFmtId="9" fontId="7" fillId="0" borderId="9" xfId="1" applyFont="1" applyFill="1" applyBorder="1" applyAlignment="1">
      <alignment horizontal="center" vertical="center" wrapText="1"/>
    </xf>
    <xf numFmtId="0" fontId="13" fillId="0" borderId="9" xfId="0" applyFont="1" applyBorder="1" applyAlignment="1">
      <alignment vertical="center" wrapText="1"/>
    </xf>
    <xf numFmtId="0" fontId="7" fillId="0" borderId="19" xfId="0" applyFont="1" applyFill="1" applyBorder="1" applyAlignment="1">
      <alignment horizontal="justify" vertical="center" wrapText="1"/>
    </xf>
    <xf numFmtId="0" fontId="12" fillId="0" borderId="9" xfId="3"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0" fontId="7" fillId="0" borderId="9" xfId="1" applyNumberFormat="1" applyFont="1" applyFill="1" applyBorder="1" applyAlignment="1">
      <alignment horizontal="center" vertical="center" wrapText="1"/>
    </xf>
    <xf numFmtId="1" fontId="7" fillId="0" borderId="9" xfId="1"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15" fillId="0" borderId="9" xfId="0" applyFont="1" applyFill="1" applyBorder="1" applyAlignment="1">
      <alignment horizontal="left" vertical="center" wrapText="1"/>
    </xf>
    <xf numFmtId="0" fontId="13" fillId="0" borderId="9" xfId="0" applyFont="1" applyFill="1" applyBorder="1" applyAlignment="1">
      <alignment vertical="center" wrapText="1"/>
    </xf>
    <xf numFmtId="0" fontId="12" fillId="0" borderId="20" xfId="0" applyFont="1" applyFill="1" applyBorder="1" applyAlignment="1">
      <alignment horizontal="center" vertical="center" wrapText="1"/>
    </xf>
    <xf numFmtId="0" fontId="12" fillId="0" borderId="20" xfId="3" applyFont="1" applyFill="1" applyBorder="1" applyAlignment="1">
      <alignment horizontal="center" vertical="center" wrapText="1"/>
    </xf>
    <xf numFmtId="9" fontId="12" fillId="0" borderId="20" xfId="3" applyNumberFormat="1" applyFont="1" applyFill="1" applyBorder="1" applyAlignment="1">
      <alignment horizontal="center" vertical="center" wrapText="1"/>
    </xf>
    <xf numFmtId="9" fontId="7" fillId="0" borderId="20" xfId="1" applyNumberFormat="1" applyFont="1" applyFill="1" applyBorder="1" applyAlignment="1">
      <alignment horizontal="center" vertical="center" wrapText="1"/>
    </xf>
    <xf numFmtId="164" fontId="7" fillId="0" borderId="20" xfId="1" applyNumberFormat="1" applyFont="1" applyFill="1" applyBorder="1" applyAlignment="1">
      <alignment horizontal="center" vertical="center" wrapText="1"/>
    </xf>
    <xf numFmtId="42" fontId="12" fillId="0" borderId="20" xfId="4" applyFont="1" applyFill="1" applyBorder="1" applyAlignment="1">
      <alignment horizontal="center" vertical="center" wrapText="1"/>
    </xf>
    <xf numFmtId="9" fontId="7" fillId="0" borderId="20" xfId="0" applyNumberFormat="1" applyFont="1" applyBorder="1" applyAlignment="1">
      <alignment vertical="center" wrapText="1"/>
    </xf>
    <xf numFmtId="9" fontId="7" fillId="0" borderId="20" xfId="1" applyFont="1" applyFill="1" applyBorder="1" applyAlignment="1">
      <alignment horizontal="center" vertical="center" wrapText="1"/>
    </xf>
    <xf numFmtId="0" fontId="15" fillId="0" borderId="20" xfId="0" applyFont="1" applyFill="1" applyBorder="1" applyAlignment="1">
      <alignment vertical="center" wrapText="1"/>
    </xf>
    <xf numFmtId="0" fontId="7" fillId="0" borderId="20" xfId="0" applyFont="1" applyFill="1" applyBorder="1" applyAlignment="1">
      <alignment vertical="center" wrapText="1"/>
    </xf>
    <xf numFmtId="0" fontId="7" fillId="0" borderId="21"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12" fillId="0" borderId="26" xfId="0" applyFont="1" applyFill="1" applyBorder="1" applyAlignment="1">
      <alignment vertical="center" wrapText="1"/>
    </xf>
    <xf numFmtId="0" fontId="12" fillId="0" borderId="26" xfId="3" applyFont="1" applyFill="1" applyBorder="1" applyAlignment="1">
      <alignment horizontal="center" vertical="center" wrapText="1"/>
    </xf>
    <xf numFmtId="0" fontId="12" fillId="0" borderId="26" xfId="0" applyFont="1" applyFill="1" applyBorder="1" applyAlignment="1">
      <alignment horizontal="center" vertical="center" wrapText="1"/>
    </xf>
    <xf numFmtId="0" fontId="7" fillId="0" borderId="26" xfId="0" applyFont="1" applyFill="1" applyBorder="1" applyAlignment="1">
      <alignment horizontal="center" vertical="center" wrapText="1"/>
    </xf>
    <xf numFmtId="1" fontId="7" fillId="0" borderId="26" xfId="1" applyNumberFormat="1" applyFont="1" applyFill="1" applyBorder="1" applyAlignment="1">
      <alignment horizontal="center" vertical="center" wrapText="1"/>
    </xf>
    <xf numFmtId="164" fontId="7" fillId="0" borderId="26" xfId="1" applyNumberFormat="1" applyFont="1" applyFill="1" applyBorder="1" applyAlignment="1">
      <alignment horizontal="center" vertical="center" wrapText="1"/>
    </xf>
    <xf numFmtId="0" fontId="7" fillId="0" borderId="26" xfId="0" applyFont="1" applyBorder="1" applyAlignment="1">
      <alignment vertical="center" wrapText="1"/>
    </xf>
    <xf numFmtId="9" fontId="7" fillId="0" borderId="26" xfId="1" applyFont="1" applyFill="1" applyBorder="1" applyAlignment="1">
      <alignment horizontal="center" vertical="center" wrapText="1"/>
    </xf>
    <xf numFmtId="0" fontId="15" fillId="0" borderId="26" xfId="0" applyFont="1" applyFill="1" applyBorder="1" applyAlignment="1">
      <alignment horizontal="left" vertical="center" wrapText="1"/>
    </xf>
    <xf numFmtId="0" fontId="13" fillId="0" borderId="26" xfId="0" applyFont="1" applyFill="1" applyBorder="1" applyAlignment="1">
      <alignment vertical="center" wrapText="1"/>
    </xf>
    <xf numFmtId="0" fontId="7" fillId="0" borderId="29" xfId="0" applyFont="1" applyBorder="1" applyAlignment="1">
      <alignment vertical="center" wrapText="1"/>
    </xf>
    <xf numFmtId="0" fontId="8" fillId="0" borderId="40"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39" xfId="3" applyFont="1" applyFill="1" applyBorder="1" applyAlignment="1">
      <alignment horizontal="center" vertical="center" wrapText="1"/>
    </xf>
    <xf numFmtId="9" fontId="7" fillId="0" borderId="39" xfId="0" applyNumberFormat="1" applyFont="1" applyFill="1" applyBorder="1" applyAlignment="1">
      <alignment horizontal="center" vertical="center" wrapText="1"/>
    </xf>
    <xf numFmtId="164" fontId="7" fillId="0" borderId="39" xfId="1" applyNumberFormat="1" applyFont="1" applyFill="1" applyBorder="1" applyAlignment="1">
      <alignment horizontal="center" vertical="center" wrapText="1"/>
    </xf>
    <xf numFmtId="9" fontId="7" fillId="0" borderId="39" xfId="0" applyNumberFormat="1" applyFont="1" applyBorder="1" applyAlignment="1">
      <alignment vertical="center" wrapText="1"/>
    </xf>
    <xf numFmtId="9" fontId="12" fillId="0" borderId="39" xfId="0" applyNumberFormat="1" applyFont="1" applyFill="1" applyBorder="1" applyAlignment="1">
      <alignment horizontal="center" vertical="center" wrapText="1"/>
    </xf>
    <xf numFmtId="9" fontId="7" fillId="0" borderId="39" xfId="1" applyFont="1" applyFill="1" applyBorder="1" applyAlignment="1">
      <alignment horizontal="center" vertical="center" wrapText="1"/>
    </xf>
    <xf numFmtId="0" fontId="15" fillId="0" borderId="39" xfId="0" applyFont="1" applyFill="1" applyBorder="1" applyAlignment="1">
      <alignment horizontal="left" vertical="center" wrapText="1"/>
    </xf>
    <xf numFmtId="0" fontId="13" fillId="0" borderId="39" xfId="0" applyFont="1" applyFill="1" applyBorder="1" applyAlignment="1">
      <alignment vertical="center" wrapText="1"/>
    </xf>
    <xf numFmtId="0" fontId="7" fillId="0" borderId="41" xfId="0" applyFont="1" applyFill="1" applyBorder="1" applyAlignment="1">
      <alignment horizontal="center" vertical="center" wrapText="1"/>
    </xf>
    <xf numFmtId="0" fontId="12" fillId="0" borderId="18" xfId="0" applyFont="1" applyFill="1" applyBorder="1" applyAlignment="1">
      <alignment vertical="center" wrapText="1"/>
    </xf>
    <xf numFmtId="1" fontId="7" fillId="0" borderId="18" xfId="0" applyNumberFormat="1" applyFont="1" applyFill="1" applyBorder="1" applyAlignment="1">
      <alignment horizontal="center" vertical="center" wrapText="1"/>
    </xf>
    <xf numFmtId="1" fontId="15" fillId="0" borderId="18" xfId="0" applyNumberFormat="1" applyFont="1" applyBorder="1" applyAlignment="1">
      <alignment horizontal="center" vertical="center" wrapText="1"/>
    </xf>
    <xf numFmtId="0" fontId="15" fillId="0" borderId="18" xfId="0" applyFont="1" applyFill="1" applyBorder="1" applyAlignment="1">
      <alignment horizontal="left" vertical="center" wrapText="1"/>
    </xf>
    <xf numFmtId="0" fontId="17" fillId="0" borderId="18" xfId="2" applyFont="1" applyBorder="1" applyAlignment="1">
      <alignment vertical="center" wrapText="1"/>
    </xf>
    <xf numFmtId="0" fontId="7" fillId="0" borderId="28" xfId="0" applyFont="1" applyFill="1" applyBorder="1" applyAlignment="1">
      <alignment horizontal="center" vertical="center" wrapText="1"/>
    </xf>
    <xf numFmtId="0" fontId="12" fillId="0" borderId="20" xfId="0" applyFont="1" applyFill="1" applyBorder="1" applyAlignment="1">
      <alignment vertical="center" wrapText="1"/>
    </xf>
    <xf numFmtId="9" fontId="12" fillId="0" borderId="20" xfId="0" applyNumberFormat="1" applyFont="1" applyFill="1" applyBorder="1" applyAlignment="1">
      <alignment horizontal="center" vertical="center" wrapText="1"/>
    </xf>
    <xf numFmtId="9" fontId="7" fillId="0" borderId="20" xfId="0" applyNumberFormat="1" applyFont="1" applyFill="1" applyBorder="1" applyAlignment="1">
      <alignment horizontal="center" vertical="center" wrapText="1"/>
    </xf>
    <xf numFmtId="9" fontId="15" fillId="0" borderId="20" xfId="0" applyNumberFormat="1" applyFont="1" applyBorder="1" applyAlignment="1">
      <alignment horizontal="center" vertical="center" wrapText="1"/>
    </xf>
    <xf numFmtId="0" fontId="15" fillId="0" borderId="20" xfId="0" applyFont="1" applyFill="1" applyBorder="1" applyAlignment="1">
      <alignment horizontal="left" vertical="center" wrapText="1"/>
    </xf>
    <xf numFmtId="0" fontId="13" fillId="0" borderId="20" xfId="0" applyFont="1" applyBorder="1" applyAlignment="1">
      <alignment vertical="center" wrapText="1"/>
    </xf>
    <xf numFmtId="9" fontId="12" fillId="0" borderId="18" xfId="0" applyNumberFormat="1" applyFont="1" applyFill="1" applyBorder="1" applyAlignment="1">
      <alignment horizontal="center" vertical="center" wrapText="1"/>
    </xf>
    <xf numFmtId="9" fontId="7" fillId="0" borderId="18" xfId="0" applyNumberFormat="1" applyFont="1" applyFill="1" applyBorder="1" applyAlignment="1">
      <alignment horizontal="center" vertical="center" wrapText="1"/>
    </xf>
    <xf numFmtId="0" fontId="7" fillId="0" borderId="18" xfId="0" applyFont="1" applyFill="1" applyBorder="1" applyAlignment="1">
      <alignment vertical="center" wrapText="1"/>
    </xf>
    <xf numFmtId="9" fontId="7" fillId="0" borderId="18" xfId="0" applyNumberFormat="1" applyFont="1" applyBorder="1" applyAlignment="1">
      <alignment vertical="center" wrapText="1"/>
    </xf>
    <xf numFmtId="9" fontId="15" fillId="0" borderId="18" xfId="0" applyNumberFormat="1" applyFont="1" applyBorder="1" applyAlignment="1">
      <alignment horizontal="center" vertical="center" wrapText="1"/>
    </xf>
    <xf numFmtId="0" fontId="13" fillId="0" borderId="18" xfId="0" applyFont="1" applyFill="1" applyBorder="1" applyAlignment="1">
      <alignment vertical="center" wrapText="1"/>
    </xf>
    <xf numFmtId="0" fontId="7" fillId="0" borderId="28" xfId="0" applyFont="1" applyBorder="1" applyAlignment="1">
      <alignment vertical="center" wrapText="1"/>
    </xf>
    <xf numFmtId="0" fontId="7" fillId="0" borderId="20" xfId="0" applyFont="1" applyBorder="1" applyAlignment="1">
      <alignment vertical="center" wrapText="1"/>
    </xf>
    <xf numFmtId="0" fontId="13" fillId="0" borderId="20" xfId="0" applyFont="1" applyFill="1" applyBorder="1" applyAlignment="1">
      <alignment vertical="center" wrapText="1"/>
    </xf>
    <xf numFmtId="0" fontId="7" fillId="0" borderId="21" xfId="0" applyFont="1" applyBorder="1" applyAlignment="1">
      <alignment vertical="center" wrapText="1"/>
    </xf>
    <xf numFmtId="0" fontId="15" fillId="0" borderId="18" xfId="0" applyFont="1" applyBorder="1" applyAlignment="1">
      <alignment horizontal="left" vertical="center" wrapText="1"/>
    </xf>
    <xf numFmtId="1" fontId="12" fillId="0" borderId="20" xfId="0" applyNumberFormat="1" applyFont="1" applyFill="1" applyBorder="1" applyAlignment="1">
      <alignment horizontal="center" vertical="center" wrapText="1"/>
    </xf>
    <xf numFmtId="1" fontId="7" fillId="0" borderId="20" xfId="0" applyNumberFormat="1" applyFont="1" applyFill="1" applyBorder="1" applyAlignment="1">
      <alignment horizontal="center" vertical="center" wrapText="1"/>
    </xf>
    <xf numFmtId="1" fontId="15" fillId="0" borderId="20" xfId="0" applyNumberFormat="1" applyFont="1" applyBorder="1" applyAlignment="1">
      <alignment horizontal="center" vertical="center" wrapText="1"/>
    </xf>
    <xf numFmtId="0" fontId="15" fillId="0" borderId="20" xfId="0" applyFont="1" applyBorder="1" applyAlignment="1">
      <alignment horizontal="left" vertical="center" wrapText="1"/>
    </xf>
    <xf numFmtId="0" fontId="18" fillId="0" borderId="20" xfId="0" applyFont="1" applyBorder="1" applyAlignment="1">
      <alignment vertical="center" wrapText="1"/>
    </xf>
    <xf numFmtId="0" fontId="12" fillId="0" borderId="18" xfId="3"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3" fillId="0" borderId="18" xfId="0" applyFont="1" applyBorder="1" applyAlignment="1">
      <alignment vertical="center" wrapText="1"/>
    </xf>
    <xf numFmtId="0" fontId="7" fillId="0" borderId="28" xfId="0" applyFont="1" applyBorder="1" applyAlignment="1">
      <alignment horizontal="center" vertical="center" wrapText="1"/>
    </xf>
    <xf numFmtId="1" fontId="12" fillId="0" borderId="9" xfId="0" applyNumberFormat="1" applyFont="1" applyFill="1" applyBorder="1" applyAlignment="1">
      <alignment horizontal="center" vertical="center" wrapText="1"/>
    </xf>
    <xf numFmtId="1" fontId="7" fillId="0" borderId="9" xfId="0" applyNumberFormat="1" applyFont="1" applyFill="1" applyBorder="1" applyAlignment="1">
      <alignment horizontal="center" vertical="center" wrapText="1"/>
    </xf>
    <xf numFmtId="0" fontId="7" fillId="0" borderId="9" xfId="0" applyFont="1" applyFill="1" applyBorder="1" applyAlignment="1">
      <alignment vertical="center" wrapText="1"/>
    </xf>
    <xf numFmtId="1" fontId="15" fillId="0" borderId="9" xfId="0" applyNumberFormat="1" applyFont="1" applyBorder="1" applyAlignment="1">
      <alignment horizontal="center" vertical="center" wrapText="1"/>
    </xf>
    <xf numFmtId="0" fontId="7" fillId="0" borderId="19" xfId="0" applyFont="1" applyBorder="1" applyAlignment="1">
      <alignment vertical="center" wrapText="1"/>
    </xf>
    <xf numFmtId="9" fontId="12" fillId="0" borderId="9" xfId="0" applyNumberFormat="1" applyFont="1" applyFill="1" applyBorder="1" applyAlignment="1">
      <alignment horizontal="center" vertical="center" wrapText="1"/>
    </xf>
    <xf numFmtId="10" fontId="7" fillId="0" borderId="9" xfId="0" applyNumberFormat="1" applyFont="1" applyBorder="1" applyAlignment="1">
      <alignment vertical="center" wrapText="1"/>
    </xf>
    <xf numFmtId="9" fontId="19" fillId="0" borderId="9" xfId="0" applyNumberFormat="1" applyFont="1" applyBorder="1" applyAlignment="1">
      <alignment horizontal="center" vertical="center" wrapText="1"/>
    </xf>
    <xf numFmtId="0" fontId="19" fillId="0" borderId="9" xfId="0" applyFont="1" applyBorder="1" applyAlignment="1">
      <alignment vertical="center" wrapText="1"/>
    </xf>
    <xf numFmtId="9" fontId="19" fillId="0" borderId="9" xfId="1" applyFont="1" applyFill="1" applyBorder="1" applyAlignment="1">
      <alignment horizontal="center" vertical="center" wrapText="1"/>
    </xf>
    <xf numFmtId="3" fontId="15" fillId="0" borderId="20" xfId="0" applyNumberFormat="1" applyFont="1" applyBorder="1" applyAlignment="1">
      <alignment horizontal="center" vertical="center" wrapText="1"/>
    </xf>
    <xf numFmtId="0" fontId="12" fillId="0" borderId="16" xfId="3" applyFont="1" applyFill="1" applyBorder="1" applyAlignment="1">
      <alignment vertical="center" wrapText="1"/>
    </xf>
    <xf numFmtId="0" fontId="12" fillId="0" borderId="16" xfId="0" applyFont="1" applyFill="1" applyBorder="1" applyAlignment="1">
      <alignment horizontal="center" vertical="center" wrapText="1"/>
    </xf>
    <xf numFmtId="1" fontId="12" fillId="0" borderId="16" xfId="3" applyNumberFormat="1" applyFont="1" applyFill="1" applyBorder="1" applyAlignment="1">
      <alignment horizontal="center" vertical="center" wrapText="1"/>
    </xf>
    <xf numFmtId="1" fontId="15" fillId="0" borderId="16" xfId="0" applyNumberFormat="1" applyFont="1" applyFill="1" applyBorder="1" applyAlignment="1">
      <alignment horizontal="center" vertical="center" wrapText="1"/>
    </xf>
    <xf numFmtId="0" fontId="7" fillId="0" borderId="16" xfId="0" applyFont="1" applyFill="1" applyBorder="1" applyAlignment="1">
      <alignment vertical="center" wrapText="1"/>
    </xf>
    <xf numFmtId="9" fontId="7" fillId="0" borderId="16" xfId="0" applyNumberFormat="1" applyFont="1" applyBorder="1" applyAlignment="1">
      <alignment vertical="center" wrapText="1"/>
    </xf>
    <xf numFmtId="9" fontId="15" fillId="0" borderId="16" xfId="0" applyNumberFormat="1" applyFont="1" applyBorder="1" applyAlignment="1">
      <alignment horizontal="center" vertical="center" wrapText="1"/>
    </xf>
    <xf numFmtId="0" fontId="7" fillId="0" borderId="16" xfId="0" applyFont="1" applyBorder="1" applyAlignment="1">
      <alignment vertical="center" wrapText="1"/>
    </xf>
    <xf numFmtId="0" fontId="15" fillId="0" borderId="16" xfId="0" applyFont="1" applyFill="1" applyBorder="1" applyAlignment="1">
      <alignment horizontal="left" vertical="center" wrapText="1"/>
    </xf>
    <xf numFmtId="0" fontId="13" fillId="0" borderId="16" xfId="0" applyFont="1" applyFill="1" applyBorder="1" applyAlignment="1">
      <alignment vertical="center" wrapText="1"/>
    </xf>
    <xf numFmtId="0" fontId="7" fillId="0" borderId="37" xfId="0" applyFont="1" applyBorder="1" applyAlignment="1">
      <alignment vertical="center" wrapText="1"/>
    </xf>
    <xf numFmtId="0" fontId="12" fillId="0" borderId="13" xfId="3" applyFont="1" applyFill="1" applyBorder="1" applyAlignment="1">
      <alignment vertical="center" wrapText="1"/>
    </xf>
    <xf numFmtId="0" fontId="12" fillId="0" borderId="13" xfId="0" applyFont="1" applyFill="1" applyBorder="1" applyAlignment="1">
      <alignment horizontal="center" vertical="center" wrapText="1"/>
    </xf>
    <xf numFmtId="1" fontId="12" fillId="0" borderId="13" xfId="3" applyNumberFormat="1" applyFont="1" applyFill="1" applyBorder="1" applyAlignment="1">
      <alignment horizontal="center" vertical="center" wrapText="1"/>
    </xf>
    <xf numFmtId="2" fontId="15"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0" borderId="13" xfId="0" applyFont="1" applyBorder="1" applyAlignment="1">
      <alignment vertical="center" wrapText="1"/>
    </xf>
    <xf numFmtId="1" fontId="15" fillId="0" borderId="13" xfId="0" applyNumberFormat="1" applyFont="1" applyBorder="1" applyAlignment="1">
      <alignment horizontal="center" vertical="center" wrapText="1"/>
    </xf>
    <xf numFmtId="0" fontId="15" fillId="0" borderId="13" xfId="0" applyFont="1" applyFill="1" applyBorder="1" applyAlignment="1">
      <alignment horizontal="left" vertical="center" wrapText="1"/>
    </xf>
    <xf numFmtId="0" fontId="14" fillId="0" borderId="13" xfId="0" applyFont="1" applyFill="1" applyBorder="1" applyAlignment="1">
      <alignment vertical="center" wrapText="1"/>
    </xf>
    <xf numFmtId="0" fontId="7" fillId="0" borderId="30" xfId="0" applyFont="1" applyBorder="1" applyAlignment="1">
      <alignment vertical="center" wrapText="1"/>
    </xf>
    <xf numFmtId="1" fontId="12" fillId="0" borderId="26" xfId="3" applyNumberFormat="1" applyFont="1" applyFill="1" applyBorder="1" applyAlignment="1">
      <alignment horizontal="center" vertical="center" wrapText="1"/>
    </xf>
    <xf numFmtId="1" fontId="7" fillId="0" borderId="26" xfId="0" applyNumberFormat="1" applyFont="1" applyFill="1" applyBorder="1" applyAlignment="1">
      <alignment horizontal="center" vertical="center" wrapText="1"/>
    </xf>
    <xf numFmtId="0" fontId="7" fillId="0" borderId="26" xfId="0" applyFont="1" applyFill="1" applyBorder="1" applyAlignment="1">
      <alignment vertical="center" wrapText="1"/>
    </xf>
    <xf numFmtId="1" fontId="15" fillId="0" borderId="26" xfId="0" applyNumberFormat="1" applyFont="1" applyBorder="1" applyAlignment="1">
      <alignment horizontal="center" vertical="center" wrapText="1"/>
    </xf>
    <xf numFmtId="1" fontId="7" fillId="0" borderId="26" xfId="0" applyNumberFormat="1" applyFont="1" applyBorder="1" applyAlignment="1">
      <alignment vertical="center" wrapText="1"/>
    </xf>
    <xf numFmtId="0" fontId="13" fillId="0" borderId="26" xfId="0" applyFont="1" applyBorder="1" applyAlignment="1">
      <alignment vertical="center" wrapText="1"/>
    </xf>
    <xf numFmtId="9" fontId="12" fillId="0" borderId="26" xfId="3" applyNumberFormat="1" applyFont="1" applyFill="1" applyBorder="1" applyAlignment="1">
      <alignment horizontal="center" vertical="center" wrapText="1"/>
    </xf>
    <xf numFmtId="9" fontId="7" fillId="0" borderId="26" xfId="0" applyNumberFormat="1" applyFont="1" applyBorder="1" applyAlignment="1">
      <alignment vertical="center" wrapText="1"/>
    </xf>
    <xf numFmtId="3" fontId="15" fillId="0" borderId="26" xfId="0" applyNumberFormat="1" applyFont="1" applyBorder="1" applyAlignment="1">
      <alignment horizontal="center" vertical="center" wrapText="1"/>
    </xf>
    <xf numFmtId="0" fontId="21" fillId="0" borderId="26" xfId="0" applyFont="1" applyFill="1" applyBorder="1" applyAlignment="1">
      <alignment horizontal="left" vertical="center" wrapText="1"/>
    </xf>
    <xf numFmtId="0" fontId="15" fillId="0" borderId="9" xfId="3" applyFont="1" applyFill="1" applyBorder="1" applyAlignment="1">
      <alignment horizontal="center" vertical="center" wrapText="1"/>
    </xf>
    <xf numFmtId="0" fontId="7" fillId="0" borderId="9" xfId="0" applyFont="1" applyFill="1" applyBorder="1" applyAlignment="1">
      <alignment horizontal="center" vertical="center" wrapText="1"/>
    </xf>
    <xf numFmtId="3" fontId="15" fillId="0" borderId="9" xfId="0" applyNumberFormat="1" applyFont="1" applyBorder="1" applyAlignment="1">
      <alignment horizontal="center" vertical="center" wrapText="1"/>
    </xf>
    <xf numFmtId="9" fontId="7" fillId="0" borderId="16" xfId="1" applyFont="1" applyFill="1" applyBorder="1" applyAlignment="1">
      <alignment horizontal="center" vertical="center" wrapText="1"/>
    </xf>
    <xf numFmtId="1" fontId="15" fillId="0" borderId="9" xfId="3" applyNumberFormat="1" applyFont="1" applyFill="1" applyBorder="1" applyAlignment="1">
      <alignment horizontal="center" vertical="center" wrapText="1"/>
    </xf>
    <xf numFmtId="1" fontId="7" fillId="0" borderId="9" xfId="0" applyNumberFormat="1" applyFont="1" applyBorder="1" applyAlignment="1">
      <alignment horizontal="center" vertical="center" wrapText="1"/>
    </xf>
    <xf numFmtId="0" fontId="15" fillId="0" borderId="9" xfId="0" applyFont="1" applyFill="1" applyBorder="1" applyAlignment="1">
      <alignment vertical="center" wrapText="1"/>
    </xf>
    <xf numFmtId="0" fontId="18" fillId="0" borderId="9" xfId="0" applyFont="1" applyFill="1" applyBorder="1" applyAlignment="1">
      <alignment vertical="center" wrapText="1"/>
    </xf>
    <xf numFmtId="9" fontId="7" fillId="0" borderId="9" xfId="0" applyNumberFormat="1" applyFont="1" applyBorder="1" applyAlignment="1">
      <alignment vertical="center" wrapText="1"/>
    </xf>
    <xf numFmtId="9" fontId="15" fillId="0" borderId="9" xfId="0" applyNumberFormat="1" applyFont="1" applyBorder="1" applyAlignment="1">
      <alignment horizontal="center" vertical="center" wrapText="1"/>
    </xf>
    <xf numFmtId="0" fontId="7" fillId="0" borderId="20" xfId="0" applyFont="1" applyFill="1" applyBorder="1" applyAlignment="1">
      <alignment horizontal="center" vertical="center" wrapText="1"/>
    </xf>
    <xf numFmtId="1" fontId="15" fillId="0" borderId="20" xfId="0" applyNumberFormat="1" applyFont="1" applyFill="1" applyBorder="1" applyAlignment="1">
      <alignment horizontal="center" vertical="center" wrapText="1"/>
    </xf>
    <xf numFmtId="9" fontId="12" fillId="0" borderId="18" xfId="1" applyFont="1" applyFill="1" applyBorder="1" applyAlignment="1">
      <alignment horizontal="center" vertical="center" wrapText="1"/>
    </xf>
    <xf numFmtId="164" fontId="15" fillId="0" borderId="18" xfId="0" applyNumberFormat="1" applyFont="1" applyFill="1" applyBorder="1" applyAlignment="1">
      <alignment horizontal="center" vertical="center" wrapText="1"/>
    </xf>
    <xf numFmtId="9" fontId="12" fillId="0" borderId="9" xfId="3" applyNumberFormat="1" applyFont="1" applyFill="1" applyBorder="1" applyAlignment="1">
      <alignment horizontal="center" vertical="center" wrapText="1"/>
    </xf>
    <xf numFmtId="164" fontId="15" fillId="0" borderId="9" xfId="0" applyNumberFormat="1" applyFont="1" applyFill="1" applyBorder="1" applyAlignment="1">
      <alignment horizontal="center" vertical="center" wrapText="1"/>
    </xf>
    <xf numFmtId="10" fontId="7" fillId="0" borderId="9" xfId="0" applyNumberFormat="1" applyFont="1" applyBorder="1" applyAlignment="1">
      <alignment horizontal="center" vertical="center"/>
    </xf>
    <xf numFmtId="2" fontId="15" fillId="0" borderId="20" xfId="0" applyNumberFormat="1" applyFont="1" applyBorder="1" applyAlignment="1">
      <alignment horizontal="center" vertical="center" wrapText="1"/>
    </xf>
    <xf numFmtId="10" fontId="15" fillId="0" borderId="20" xfId="1" applyNumberFormat="1" applyFont="1" applyFill="1" applyBorder="1" applyAlignment="1">
      <alignment horizontal="center" vertical="center" wrapText="1"/>
    </xf>
    <xf numFmtId="10" fontId="7" fillId="0" borderId="20" xfId="0" applyNumberFormat="1" applyFont="1" applyBorder="1" applyAlignment="1">
      <alignment vertical="center" wrapText="1"/>
    </xf>
    <xf numFmtId="10" fontId="15" fillId="0" borderId="20" xfId="0" applyNumberFormat="1" applyFont="1" applyFill="1" applyBorder="1" applyAlignment="1">
      <alignment horizontal="center" vertical="center" wrapText="1"/>
    </xf>
    <xf numFmtId="0" fontId="17" fillId="0" borderId="20" xfId="2" applyFont="1" applyFill="1" applyBorder="1" applyAlignment="1">
      <alignment vertical="center" wrapText="1"/>
    </xf>
    <xf numFmtId="0" fontId="7" fillId="0" borderId="21" xfId="0" applyFont="1" applyFill="1" applyBorder="1" applyAlignment="1">
      <alignment vertical="center" wrapText="1"/>
    </xf>
    <xf numFmtId="0" fontId="15" fillId="0" borderId="18" xfId="3" applyFont="1" applyFill="1" applyBorder="1" applyAlignment="1">
      <alignment horizontal="center" vertical="center" wrapText="1"/>
    </xf>
    <xf numFmtId="1" fontId="15" fillId="0" borderId="18" xfId="3" applyNumberFormat="1"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20" xfId="3"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5" fillId="0" borderId="26" xfId="3" applyFont="1" applyFill="1" applyBorder="1" applyAlignment="1">
      <alignment horizontal="center" vertical="center" wrapText="1"/>
    </xf>
    <xf numFmtId="9" fontId="7" fillId="0" borderId="26" xfId="0" applyNumberFormat="1" applyFont="1" applyFill="1" applyBorder="1" applyAlignment="1">
      <alignment horizontal="center" vertical="center"/>
    </xf>
    <xf numFmtId="164" fontId="15" fillId="0" borderId="26" xfId="1" applyNumberFormat="1" applyFont="1" applyFill="1" applyBorder="1" applyAlignment="1">
      <alignment horizontal="center" vertical="center" wrapText="1"/>
    </xf>
    <xf numFmtId="10" fontId="7" fillId="0" borderId="26" xfId="0" applyNumberFormat="1" applyFont="1" applyBorder="1" applyAlignment="1">
      <alignment vertical="center" wrapText="1"/>
    </xf>
    <xf numFmtId="9" fontId="15" fillId="0" borderId="26" xfId="0" applyNumberFormat="1" applyFont="1" applyFill="1" applyBorder="1" applyAlignment="1">
      <alignment horizontal="center" vertical="center" wrapText="1"/>
    </xf>
    <xf numFmtId="10" fontId="15" fillId="0" borderId="26" xfId="0" applyNumberFormat="1" applyFont="1" applyFill="1" applyBorder="1" applyAlignment="1">
      <alignment horizontal="center" vertical="center" wrapText="1"/>
    </xf>
    <xf numFmtId="0" fontId="7" fillId="2" borderId="0" xfId="0" applyFont="1" applyFill="1" applyBorder="1" applyAlignment="1">
      <alignment vertical="center" wrapText="1"/>
    </xf>
    <xf numFmtId="0" fontId="12" fillId="2" borderId="0" xfId="0" applyFont="1" applyFill="1" applyBorder="1" applyAlignment="1">
      <alignment vertical="center"/>
    </xf>
    <xf numFmtId="0" fontId="7" fillId="0" borderId="0" xfId="0" applyFont="1" applyFill="1" applyBorder="1" applyAlignment="1">
      <alignment vertical="center"/>
    </xf>
    <xf numFmtId="0" fontId="15" fillId="0" borderId="0" xfId="0" applyFont="1" applyFill="1" applyBorder="1" applyAlignment="1">
      <alignment horizontal="center" vertical="center" wrapText="1"/>
    </xf>
    <xf numFmtId="0" fontId="7" fillId="0" borderId="0" xfId="0" applyFont="1" applyFill="1" applyBorder="1" applyAlignment="1">
      <alignment vertical="center" wrapText="1"/>
    </xf>
    <xf numFmtId="9" fontId="15" fillId="0" borderId="0" xfId="0" applyNumberFormat="1" applyFont="1" applyFill="1" applyBorder="1" applyAlignment="1">
      <alignment horizontal="center" vertical="center" wrapText="1"/>
    </xf>
    <xf numFmtId="0" fontId="15" fillId="0" borderId="0" xfId="0" applyFont="1" applyBorder="1" applyAlignment="1">
      <alignment horizontal="center" vertical="center" wrapText="1"/>
    </xf>
    <xf numFmtId="9" fontId="15" fillId="0" borderId="0" xfId="0" applyNumberFormat="1" applyFont="1" applyBorder="1" applyAlignment="1">
      <alignment horizontal="center" vertical="center" wrapText="1"/>
    </xf>
    <xf numFmtId="0" fontId="7" fillId="0" borderId="0" xfId="0" applyFont="1" applyBorder="1" applyAlignment="1">
      <alignment vertical="center" wrapText="1"/>
    </xf>
    <xf numFmtId="9" fontId="7" fillId="0" borderId="0" xfId="1" applyFont="1" applyFill="1" applyBorder="1" applyAlignment="1">
      <alignment horizontal="center" vertical="center" wrapText="1"/>
    </xf>
    <xf numFmtId="0" fontId="15" fillId="0" borderId="0" xfId="0" applyFont="1" applyBorder="1" applyAlignment="1">
      <alignment vertical="center" wrapText="1"/>
    </xf>
    <xf numFmtId="0" fontId="18" fillId="0" borderId="0" xfId="0" applyFont="1" applyBorder="1" applyAlignment="1">
      <alignment vertical="center" wrapText="1"/>
    </xf>
    <xf numFmtId="0" fontId="15" fillId="0" borderId="0" xfId="0" applyFont="1" applyFill="1" applyBorder="1" applyAlignment="1">
      <alignment vertical="center" wrapText="1"/>
    </xf>
    <xf numFmtId="0" fontId="13" fillId="0" borderId="0" xfId="0" applyFont="1" applyBorder="1" applyAlignment="1">
      <alignment vertical="center" wrapText="1"/>
    </xf>
    <xf numFmtId="0" fontId="12" fillId="0" borderId="0" xfId="0" applyFont="1" applyFill="1" applyBorder="1" applyAlignment="1">
      <alignment vertical="center"/>
    </xf>
    <xf numFmtId="3" fontId="15" fillId="0" borderId="0" xfId="0" applyNumberFormat="1" applyFont="1" applyBorder="1" applyAlignment="1">
      <alignment horizontal="center" vertical="center" wrapText="1"/>
    </xf>
    <xf numFmtId="0" fontId="23" fillId="0" borderId="0" xfId="0" applyFont="1" applyBorder="1" applyAlignment="1">
      <alignment vertical="center" wrapText="1"/>
    </xf>
    <xf numFmtId="164" fontId="15" fillId="0" borderId="0" xfId="0" applyNumberFormat="1" applyFont="1" applyFill="1" applyBorder="1" applyAlignment="1">
      <alignment horizontal="center" vertical="center" wrapText="1"/>
    </xf>
    <xf numFmtId="0" fontId="15" fillId="0" borderId="0" xfId="0" applyFont="1" applyBorder="1" applyAlignment="1">
      <alignment horizontal="left" vertical="center" wrapText="1"/>
    </xf>
    <xf numFmtId="0" fontId="18" fillId="0" borderId="0" xfId="0" applyFont="1" applyBorder="1" applyAlignment="1">
      <alignment horizontal="center" vertical="center" wrapText="1"/>
    </xf>
    <xf numFmtId="1" fontId="15" fillId="0" borderId="0" xfId="0" applyNumberFormat="1" applyFont="1" applyFill="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center" vertical="center"/>
    </xf>
    <xf numFmtId="0" fontId="7" fillId="0" borderId="0" xfId="0" applyFont="1" applyBorder="1" applyAlignment="1">
      <alignment vertical="center"/>
    </xf>
    <xf numFmtId="0" fontId="15" fillId="6" borderId="0" xfId="0" applyFont="1" applyFill="1" applyBorder="1" applyAlignment="1">
      <alignment horizontal="center" vertical="center" wrapText="1"/>
    </xf>
    <xf numFmtId="0" fontId="12" fillId="0" borderId="0" xfId="0" applyFont="1" applyBorder="1" applyAlignment="1">
      <alignment vertical="center"/>
    </xf>
    <xf numFmtId="9" fontId="7" fillId="0" borderId="0" xfId="0" applyNumberFormat="1" applyFont="1" applyBorder="1" applyAlignment="1">
      <alignment horizontal="center" vertical="center" wrapText="1"/>
    </xf>
    <xf numFmtId="0" fontId="20" fillId="2" borderId="0" xfId="0" applyFont="1" applyFill="1" applyBorder="1" applyAlignment="1">
      <alignment horizontal="center" vertical="center" wrapText="1"/>
    </xf>
    <xf numFmtId="9" fontId="15" fillId="6" borderId="0" xfId="0" applyNumberFormat="1" applyFont="1" applyFill="1" applyBorder="1" applyAlignment="1">
      <alignment horizontal="center" vertical="center" wrapText="1"/>
    </xf>
    <xf numFmtId="10" fontId="15" fillId="6" borderId="0" xfId="0" applyNumberFormat="1" applyFont="1" applyFill="1" applyBorder="1" applyAlignment="1">
      <alignment horizontal="center" vertical="center" wrapText="1"/>
    </xf>
    <xf numFmtId="10" fontId="15" fillId="0" borderId="0" xfId="0" applyNumberFormat="1" applyFont="1" applyBorder="1" applyAlignment="1">
      <alignment horizontal="center" vertical="center" wrapText="1"/>
    </xf>
    <xf numFmtId="0" fontId="22" fillId="0" borderId="0" xfId="0" applyFont="1" applyBorder="1" applyAlignment="1">
      <alignment vertical="center" wrapText="1"/>
    </xf>
    <xf numFmtId="164" fontId="15" fillId="0" borderId="0" xfId="0" applyNumberFormat="1" applyFont="1" applyBorder="1" applyAlignment="1">
      <alignment horizontal="center" vertical="center" wrapText="1"/>
    </xf>
    <xf numFmtId="0" fontId="7" fillId="2" borderId="0" xfId="0" applyFont="1" applyFill="1" applyBorder="1" applyAlignment="1">
      <alignment horizontal="center" vertical="center" wrapText="1"/>
    </xf>
    <xf numFmtId="0" fontId="10" fillId="3" borderId="22"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0" borderId="9" xfId="0" applyFont="1" applyBorder="1" applyAlignment="1">
      <alignment horizontal="center" vertical="center" wrapText="1"/>
    </xf>
    <xf numFmtId="15" fontId="10" fillId="0" borderId="9" xfId="0" applyNumberFormat="1" applyFont="1" applyBorder="1" applyAlignment="1">
      <alignment horizontal="center" vertical="center" wrapText="1"/>
    </xf>
    <xf numFmtId="0" fontId="11" fillId="4" borderId="18"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15" fontId="10" fillId="0" borderId="10" xfId="0" applyNumberFormat="1" applyFont="1" applyBorder="1" applyAlignment="1">
      <alignment horizontal="center" vertical="center" wrapText="1"/>
    </xf>
    <xf numFmtId="0" fontId="10" fillId="3" borderId="10" xfId="0" applyFont="1" applyFill="1" applyBorder="1" applyAlignment="1">
      <alignment horizontal="justify" vertical="center" wrapText="1"/>
    </xf>
    <xf numFmtId="0" fontId="10" fillId="3" borderId="11" xfId="0" applyFont="1" applyFill="1" applyBorder="1" applyAlignment="1">
      <alignment horizontal="justify" vertical="center" wrapText="1"/>
    </xf>
    <xf numFmtId="0" fontId="10" fillId="3" borderId="12" xfId="0" applyFont="1" applyFill="1" applyBorder="1" applyAlignment="1">
      <alignment horizontal="justify" vertical="center" wrapText="1"/>
    </xf>
    <xf numFmtId="0" fontId="10" fillId="5" borderId="28"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32" xfId="0" applyFont="1" applyFill="1" applyBorder="1" applyAlignment="1">
      <alignment horizontal="center" vertical="center"/>
    </xf>
    <xf numFmtId="0" fontId="12" fillId="0" borderId="20" xfId="0" applyFont="1" applyFill="1" applyBorder="1" applyAlignment="1">
      <alignment horizontal="center" vertical="center" wrapText="1"/>
    </xf>
    <xf numFmtId="0" fontId="7" fillId="0" borderId="0" xfId="0" applyFont="1" applyBorder="1" applyAlignment="1">
      <alignment vertical="center" wrapText="1"/>
    </xf>
    <xf numFmtId="0" fontId="12" fillId="0" borderId="0" xfId="0" applyFont="1" applyBorder="1" applyAlignment="1">
      <alignment vertical="center"/>
    </xf>
    <xf numFmtId="0" fontId="20" fillId="2" borderId="0" xfId="0" applyFont="1" applyFill="1" applyBorder="1" applyAlignment="1">
      <alignment horizontal="center" vertical="center" wrapText="1"/>
    </xf>
    <xf numFmtId="0" fontId="12" fillId="2" borderId="0" xfId="0" applyFont="1" applyFill="1" applyBorder="1" applyAlignment="1">
      <alignment vertical="center"/>
    </xf>
    <xf numFmtId="0" fontId="15" fillId="0" borderId="0"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2" fillId="0" borderId="1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0" fillId="0" borderId="31"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42" xfId="0" applyFont="1" applyFill="1" applyBorder="1" applyAlignment="1">
      <alignment horizontal="center" vertical="center" wrapText="1"/>
    </xf>
    <xf numFmtId="9" fontId="15" fillId="0" borderId="42" xfId="3" applyNumberFormat="1" applyFont="1" applyFill="1" applyBorder="1" applyAlignment="1">
      <alignment horizontal="center" vertical="center" wrapText="1"/>
    </xf>
    <xf numFmtId="9" fontId="15" fillId="0" borderId="16" xfId="3" applyNumberFormat="1" applyFont="1" applyFill="1" applyBorder="1" applyAlignment="1">
      <alignment horizontal="center" vertical="center" wrapText="1"/>
    </xf>
    <xf numFmtId="9" fontId="7" fillId="0" borderId="42" xfId="1" applyFont="1" applyFill="1" applyBorder="1" applyAlignment="1">
      <alignment horizontal="center" vertical="center" wrapText="1"/>
    </xf>
    <xf numFmtId="9" fontId="7" fillId="0" borderId="16" xfId="1" applyFont="1" applyFill="1" applyBorder="1" applyAlignment="1">
      <alignment horizontal="center" vertical="center" wrapText="1"/>
    </xf>
    <xf numFmtId="10" fontId="7" fillId="0" borderId="42" xfId="0" applyNumberFormat="1" applyFont="1" applyBorder="1" applyAlignment="1">
      <alignment horizontal="center" vertical="center" wrapText="1"/>
    </xf>
    <xf numFmtId="10" fontId="7" fillId="0" borderId="16" xfId="0" applyNumberFormat="1" applyFont="1" applyBorder="1" applyAlignment="1">
      <alignment horizontal="center" vertical="center" wrapText="1"/>
    </xf>
    <xf numFmtId="9" fontId="15" fillId="0" borderId="42" xfId="0" applyNumberFormat="1" applyFont="1" applyBorder="1" applyAlignment="1">
      <alignment horizontal="center" vertical="center" wrapText="1"/>
    </xf>
    <xf numFmtId="9" fontId="15" fillId="0" borderId="16" xfId="0" applyNumberFormat="1" applyFont="1" applyBorder="1" applyAlignment="1">
      <alignment horizontal="center" vertical="center" wrapText="1"/>
    </xf>
    <xf numFmtId="0" fontId="7" fillId="0" borderId="4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37" xfId="0" applyFont="1" applyBorder="1" applyAlignment="1">
      <alignment horizontal="center" vertical="center" wrapText="1"/>
    </xf>
    <xf numFmtId="0" fontId="15" fillId="0" borderId="42" xfId="0" applyFont="1" applyBorder="1" applyAlignment="1">
      <alignment horizontal="left" vertical="center" wrapText="1"/>
    </xf>
    <xf numFmtId="0" fontId="15" fillId="0" borderId="16" xfId="0" applyFont="1" applyBorder="1" applyAlignment="1">
      <alignment horizontal="left" vertical="center" wrapText="1"/>
    </xf>
    <xf numFmtId="0" fontId="15" fillId="0" borderId="13"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7" fillId="0" borderId="13" xfId="0" applyFont="1" applyFill="1" applyBorder="1" applyAlignment="1">
      <alignment horizontal="center" vertical="center" wrapText="1"/>
    </xf>
    <xf numFmtId="9" fontId="15" fillId="0" borderId="13" xfId="3"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64" fontId="7" fillId="0" borderId="16" xfId="1" applyNumberFormat="1" applyFont="1" applyFill="1" applyBorder="1" applyAlignment="1">
      <alignment horizontal="center" vertical="center" wrapText="1"/>
    </xf>
    <xf numFmtId="9" fontId="7" fillId="0" borderId="13" xfId="1" applyFont="1" applyFill="1" applyBorder="1" applyAlignment="1">
      <alignment horizontal="center" vertical="center" wrapText="1"/>
    </xf>
    <xf numFmtId="10" fontId="7" fillId="0" borderId="13" xfId="0" applyNumberFormat="1" applyFont="1" applyBorder="1" applyAlignment="1">
      <alignment horizontal="center" vertical="center" wrapText="1"/>
    </xf>
    <xf numFmtId="9" fontId="15" fillId="0" borderId="13" xfId="1" applyFont="1" applyBorder="1" applyAlignment="1">
      <alignment horizontal="center" vertical="center" wrapText="1"/>
    </xf>
    <xf numFmtId="9" fontId="15" fillId="0" borderId="16" xfId="1" applyFont="1" applyBorder="1" applyAlignment="1">
      <alignment horizontal="center" vertical="center" wrapText="1"/>
    </xf>
    <xf numFmtId="0" fontId="7" fillId="0" borderId="13" xfId="0" applyFont="1" applyBorder="1" applyAlignment="1">
      <alignment horizontal="center" vertical="center" wrapText="1"/>
    </xf>
    <xf numFmtId="0" fontId="15" fillId="0" borderId="13" xfId="0" applyFont="1" applyBorder="1" applyAlignment="1">
      <alignment horizontal="left" vertical="center" wrapText="1"/>
    </xf>
    <xf numFmtId="0" fontId="7" fillId="0" borderId="30" xfId="0" applyFont="1" applyBorder="1" applyAlignment="1">
      <alignment horizontal="center" vertical="center" wrapText="1"/>
    </xf>
    <xf numFmtId="0" fontId="10" fillId="0" borderId="27" xfId="0" applyFont="1" applyFill="1" applyBorder="1" applyAlignment="1">
      <alignment horizontal="center" vertical="center" wrapText="1"/>
    </xf>
    <xf numFmtId="10" fontId="7" fillId="0" borderId="13" xfId="0" applyNumberFormat="1" applyFont="1" applyBorder="1" applyAlignment="1">
      <alignment horizontal="center" vertical="center"/>
    </xf>
    <xf numFmtId="9" fontId="7" fillId="0" borderId="13" xfId="0" applyNumberFormat="1" applyFont="1" applyFill="1" applyBorder="1" applyAlignment="1">
      <alignment horizontal="center" vertical="center" wrapText="1"/>
    </xf>
    <xf numFmtId="9" fontId="7" fillId="0" borderId="16"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9" fontId="15" fillId="0" borderId="16" xfId="0" applyNumberFormat="1" applyFont="1" applyFill="1" applyBorder="1" applyAlignment="1">
      <alignment horizontal="center" vertical="center" wrapText="1"/>
    </xf>
    <xf numFmtId="9" fontId="7" fillId="0" borderId="13" xfId="0" applyNumberFormat="1" applyFont="1" applyBorder="1" applyAlignment="1">
      <alignment horizontal="center" vertical="center" wrapText="1"/>
    </xf>
    <xf numFmtId="9" fontId="7" fillId="0" borderId="16" xfId="0" applyNumberFormat="1" applyFont="1" applyBorder="1" applyAlignment="1">
      <alignment horizontal="center" vertical="center" wrapText="1"/>
    </xf>
    <xf numFmtId="10" fontId="7" fillId="0" borderId="13" xfId="0" applyNumberFormat="1" applyFont="1" applyBorder="1" applyAlignment="1">
      <alignment horizontal="center" vertical="center"/>
    </xf>
    <xf numFmtId="10" fontId="7" fillId="0" borderId="16" xfId="0" applyNumberFormat="1" applyFont="1" applyBorder="1" applyAlignment="1">
      <alignment horizontal="center" vertical="center"/>
    </xf>
    <xf numFmtId="9" fontId="7" fillId="0" borderId="44" xfId="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16" xfId="0" applyFont="1" applyBorder="1" applyAlignment="1">
      <alignment horizontal="left" vertical="center" wrapText="1"/>
    </xf>
    <xf numFmtId="0" fontId="7" fillId="0" borderId="44" xfId="0" applyFont="1" applyFill="1" applyBorder="1" applyAlignment="1">
      <alignment horizontal="center" vertical="center" wrapText="1"/>
    </xf>
    <xf numFmtId="9" fontId="7" fillId="0" borderId="44" xfId="0" applyNumberFormat="1" applyFont="1" applyFill="1" applyBorder="1" applyAlignment="1">
      <alignment horizontal="center" vertical="center" wrapText="1"/>
    </xf>
    <xf numFmtId="9" fontId="15" fillId="0" borderId="44" xfId="0" applyNumberFormat="1" applyFont="1" applyFill="1" applyBorder="1" applyAlignment="1">
      <alignment horizontal="center" vertical="center" wrapText="1"/>
    </xf>
    <xf numFmtId="9" fontId="7" fillId="0" borderId="44" xfId="0" applyNumberFormat="1" applyFont="1" applyBorder="1" applyAlignment="1">
      <alignment horizontal="center" vertical="center" wrapText="1"/>
    </xf>
    <xf numFmtId="10" fontId="7" fillId="0" borderId="44" xfId="0" applyNumberFormat="1" applyFont="1" applyBorder="1" applyAlignment="1">
      <alignment horizontal="center" vertical="center"/>
    </xf>
    <xf numFmtId="0" fontId="7" fillId="0" borderId="44" xfId="0" applyFont="1" applyBorder="1" applyAlignment="1">
      <alignment horizontal="left" vertical="center" wrapText="1"/>
    </xf>
    <xf numFmtId="0" fontId="7" fillId="0" borderId="45" xfId="0" applyFont="1" applyBorder="1" applyAlignment="1">
      <alignment horizontal="center" vertical="center" wrapText="1"/>
    </xf>
    <xf numFmtId="0" fontId="7" fillId="0" borderId="39" xfId="0" applyFont="1" applyFill="1" applyBorder="1" applyAlignment="1">
      <alignment horizontal="center" vertical="center" wrapText="1"/>
    </xf>
    <xf numFmtId="9" fontId="7" fillId="0" borderId="39" xfId="0" applyNumberFormat="1" applyFont="1" applyFill="1" applyBorder="1" applyAlignment="1">
      <alignment horizontal="center" vertical="center" wrapText="1"/>
    </xf>
    <xf numFmtId="1" fontId="15" fillId="0" borderId="13" xfId="0" applyNumberFormat="1" applyFont="1" applyFill="1" applyBorder="1" applyAlignment="1">
      <alignment horizontal="center" vertical="center" wrapText="1"/>
    </xf>
    <xf numFmtId="1" fontId="15" fillId="0" borderId="39" xfId="0" applyNumberFormat="1" applyFont="1" applyFill="1" applyBorder="1" applyAlignment="1">
      <alignment horizontal="center" vertical="center" wrapText="1"/>
    </xf>
    <xf numFmtId="0" fontId="7" fillId="0" borderId="39" xfId="0" applyFont="1" applyBorder="1" applyAlignment="1">
      <alignment horizontal="center" vertical="center" wrapText="1"/>
    </xf>
    <xf numFmtId="2" fontId="15" fillId="0" borderId="13" xfId="0" applyNumberFormat="1" applyFont="1" applyBorder="1" applyAlignment="1">
      <alignment horizontal="center" vertical="center" wrapText="1"/>
    </xf>
    <xf numFmtId="2" fontId="15" fillId="0" borderId="39" xfId="0" applyNumberFormat="1" applyFont="1" applyBorder="1" applyAlignment="1">
      <alignment horizontal="center" vertical="center" wrapText="1"/>
    </xf>
    <xf numFmtId="9" fontId="7" fillId="0" borderId="39" xfId="1"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44" xfId="0" applyFont="1" applyBorder="1" applyAlignment="1">
      <alignment horizontal="left" vertical="center" wrapText="1"/>
    </xf>
    <xf numFmtId="0" fontId="14" fillId="0" borderId="16" xfId="0" applyFont="1" applyBorder="1" applyAlignment="1">
      <alignment horizontal="left" vertical="center" wrapText="1"/>
    </xf>
    <xf numFmtId="0" fontId="13" fillId="0" borderId="13" xfId="0" applyFont="1" applyFill="1" applyBorder="1" applyAlignment="1">
      <alignment horizontal="left" vertical="center" wrapText="1"/>
    </xf>
    <xf numFmtId="0" fontId="13" fillId="0" borderId="39" xfId="0" applyFont="1" applyFill="1" applyBorder="1" applyAlignment="1">
      <alignment horizontal="left" vertical="center" wrapText="1"/>
    </xf>
    <xf numFmtId="0" fontId="7" fillId="0" borderId="41" xfId="0" applyFont="1" applyBorder="1" applyAlignment="1">
      <alignment horizontal="center" vertical="center" wrapText="1"/>
    </xf>
    <xf numFmtId="0" fontId="15" fillId="0" borderId="13" xfId="0" applyFont="1" applyFill="1" applyBorder="1" applyAlignment="1">
      <alignment horizontal="left" vertical="center" wrapText="1"/>
    </xf>
    <xf numFmtId="0" fontId="15" fillId="0" borderId="39" xfId="0" applyFont="1" applyFill="1" applyBorder="1" applyAlignment="1">
      <alignment horizontal="left" vertical="center" wrapText="1"/>
    </xf>
    <xf numFmtId="0" fontId="10" fillId="0" borderId="46" xfId="0" applyFont="1" applyFill="1" applyBorder="1" applyAlignment="1">
      <alignment horizontal="center" vertical="center" wrapText="1"/>
    </xf>
    <xf numFmtId="9" fontId="15" fillId="0" borderId="44" xfId="0" applyNumberFormat="1" applyFont="1" applyBorder="1" applyAlignment="1">
      <alignment horizontal="center" vertical="center" wrapText="1"/>
    </xf>
    <xf numFmtId="0" fontId="7" fillId="0" borderId="44" xfId="0" applyFont="1" applyBorder="1" applyAlignment="1">
      <alignment vertical="center" wrapText="1"/>
    </xf>
    <xf numFmtId="9" fontId="7" fillId="0" borderId="42" xfId="0" applyNumberFormat="1" applyFont="1" applyFill="1" applyBorder="1" applyAlignment="1">
      <alignment horizontal="center" vertical="center" wrapText="1"/>
    </xf>
    <xf numFmtId="10" fontId="15" fillId="0" borderId="42" xfId="1" applyNumberFormat="1" applyFont="1" applyFill="1" applyBorder="1" applyAlignment="1">
      <alignment horizontal="center" vertical="center" wrapText="1"/>
    </xf>
    <xf numFmtId="10" fontId="15" fillId="0" borderId="16" xfId="1" applyNumberFormat="1" applyFont="1" applyFill="1" applyBorder="1" applyAlignment="1">
      <alignment horizontal="center" vertical="center" wrapText="1"/>
    </xf>
    <xf numFmtId="0" fontId="7" fillId="0" borderId="42"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22" fillId="0" borderId="42" xfId="0" applyFont="1" applyFill="1" applyBorder="1" applyAlignment="1">
      <alignment horizontal="left" vertical="center" wrapText="1"/>
    </xf>
    <xf numFmtId="0" fontId="22" fillId="0" borderId="16" xfId="0" applyFont="1" applyFill="1" applyBorder="1" applyAlignment="1">
      <alignment horizontal="left" vertical="center" wrapText="1"/>
    </xf>
  </cellXfs>
  <cellStyles count="5">
    <cellStyle name="Hipervínculo" xfId="2" builtinId="8"/>
    <cellStyle name="Moneda [0]" xfId="4" builtinId="7"/>
    <cellStyle name="Normal" xfId="0" builtinId="0"/>
    <cellStyle name="Normal 5" xfId="3" xr:uid="{65F783A2-2717-4866-934F-4716FC835942}"/>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h8sXaIVgkoqVYgi2aoESIF5MUOE5zfVC" TargetMode="External"/><Relationship Id="rId13" Type="http://schemas.openxmlformats.org/officeDocument/2006/relationships/hyperlink" Target="https://drive.google.com/drive/folders/1dgGDvkW5JoE1OhTtS8Sy5uZjFcOEJYXd" TargetMode="External"/><Relationship Id="rId18"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3" Type="http://schemas.openxmlformats.org/officeDocument/2006/relationships/hyperlink" Target="https://drive.google.com/file/d/1RRlIGdz22nGy4SVbDsmxI2yHlnnmWK_0/view?usp=sharing" TargetMode="External"/><Relationship Id="rId21" Type="http://schemas.openxmlformats.org/officeDocument/2006/relationships/drawing" Target="../drawings/drawing1.xml"/><Relationship Id="rId7" Type="http://schemas.openxmlformats.org/officeDocument/2006/relationships/hyperlink" Target="https://drive.google.com/drive/folders/1h8sXaIVgkoqVYgi2aoESIF5MUOE5zfVC" TargetMode="External"/><Relationship Id="rId12" Type="http://schemas.openxmlformats.org/officeDocument/2006/relationships/hyperlink" Target="https://drive.google.com/drive/folders/1vdS5OaOXAJQOVEWwytOJW1oOtY3xJPVm?usp=sharing" TargetMode="External"/><Relationship Id="rId17" Type="http://schemas.openxmlformats.org/officeDocument/2006/relationships/hyperlink" Target="https://drive.google.com/drive/folders/1UaTWDHFhgXydnkCBdRyAb5FIBL0uiYc_" TargetMode="External"/><Relationship Id="rId2" Type="http://schemas.openxmlformats.org/officeDocument/2006/relationships/hyperlink" Target="https://drive.google.com/file/d/1RRlIGdz22nGy4SVbDsmxI2yHlnnmWK_0/view?usp=sharing" TargetMode="External"/><Relationship Id="rId16" Type="http://schemas.openxmlformats.org/officeDocument/2006/relationships/hyperlink" Target="https://drive.google.com/drive/folders/1o75_EhSjHHyYJoSH5To7KQc-MNlOPKkj" TargetMode="External"/><Relationship Id="rId20" Type="http://schemas.openxmlformats.org/officeDocument/2006/relationships/printerSettings" Target="../printerSettings/printerSettings1.bin"/><Relationship Id="rId1" Type="http://schemas.openxmlformats.org/officeDocument/2006/relationships/hyperlink" Target="https://drive.google.com/drive/folders/1dgGDvkW5JoE1OhTtS8Sy5uZjFcOEJYXd" TargetMode="External"/><Relationship Id="rId6" Type="http://schemas.openxmlformats.org/officeDocument/2006/relationships/hyperlink" Target="https://drive.google.com/drive/folders/1wMdA5MLiVl-3yyANIjGI0rQ1zA5cmPkt" TargetMode="External"/><Relationship Id="rId11" Type="http://schemas.openxmlformats.org/officeDocument/2006/relationships/hyperlink" Target="https://drive.google.com/drive/folders/1XYIgFoWpnNW3OlY-gUMreOIMTlKMDnl4" TargetMode="External"/><Relationship Id="rId5" Type="http://schemas.openxmlformats.org/officeDocument/2006/relationships/hyperlink" Target="https://drive.google.com/drive/folders/1dgGDvkW5JoE1OhTtS8Sy5uZjFcOEJYXd" TargetMode="External"/><Relationship Id="rId15" Type="http://schemas.openxmlformats.org/officeDocument/2006/relationships/hyperlink" Target="https://drive.google.com/drive/folders/17x369MSAqR9a4DMwlJlziyTBNm_CDyzk" TargetMode="External"/><Relationship Id="rId10" Type="http://schemas.openxmlformats.org/officeDocument/2006/relationships/hyperlink" Target="https://drive.google.com/drive/folders/1XYIgFoWpnNW3OlY-gUMreOIMTlKMDnl4" TargetMode="External"/><Relationship Id="rId19" Type="http://schemas.openxmlformats.org/officeDocument/2006/relationships/hyperlink" Target="https://infotepsai.edu.co/transparencia" TargetMode="External"/><Relationship Id="rId4" Type="http://schemas.openxmlformats.org/officeDocument/2006/relationships/hyperlink" Target="https://drive.google.com/drive/folders/1h8sXaIVgkoqVYgi2aoESIF5MUOE5zfVC" TargetMode="External"/><Relationship Id="rId9" Type="http://schemas.openxmlformats.org/officeDocument/2006/relationships/hyperlink" Target="https://drive.google.com/drive/folders/1h8sXaIVgkoqVYgi2aoESIF5MUOE5zfVC" TargetMode="External"/><Relationship Id="rId14" Type="http://schemas.openxmlformats.org/officeDocument/2006/relationships/hyperlink" Target="https://drive.google.com/drive/folders/12YY4TbV_MdKtXX1-DsJJNloeuJNmBPa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87E1A-2D2B-477F-84E5-BA54339C477D}">
  <sheetPr>
    <pageSetUpPr fitToPage="1"/>
  </sheetPr>
  <dimension ref="A1:T81"/>
  <sheetViews>
    <sheetView showGridLines="0" tabSelected="1" zoomScale="60" zoomScaleNormal="60" workbookViewId="0">
      <pane ySplit="15" topLeftCell="A16" activePane="bottomLeft" state="frozen"/>
      <selection activeCell="B1" sqref="B1"/>
      <selection pane="bottomLeft" activeCell="E16" sqref="E16"/>
    </sheetView>
  </sheetViews>
  <sheetFormatPr baseColWidth="10" defaultRowHeight="20.25" x14ac:dyDescent="0.25"/>
  <cols>
    <col min="1" max="1" width="32.42578125" style="5" customWidth="1"/>
    <col min="2" max="2" width="32.42578125" style="6" customWidth="1"/>
    <col min="3" max="4" width="32.42578125" style="5" customWidth="1"/>
    <col min="5" max="5" width="16.7109375" style="5" customWidth="1"/>
    <col min="6" max="6" width="17.7109375" style="5" customWidth="1"/>
    <col min="7" max="8" width="14.28515625" style="5" customWidth="1"/>
    <col min="9" max="9" width="22.85546875" style="5" customWidth="1"/>
    <col min="10" max="11" width="14.28515625" style="5" customWidth="1"/>
    <col min="12" max="12" width="15.85546875" style="5" customWidth="1"/>
    <col min="13" max="13" width="17.28515625" style="5" customWidth="1"/>
    <col min="14" max="14" width="19.28515625" style="5" customWidth="1"/>
    <col min="15" max="16" width="7.140625" style="5" hidden="1" customWidth="1"/>
    <col min="17" max="17" width="15.7109375" style="5" customWidth="1"/>
    <col min="18" max="18" width="255.5703125" style="5" customWidth="1"/>
    <col min="19" max="19" width="45.85546875" style="5" customWidth="1"/>
    <col min="20" max="20" width="18.7109375" style="5" customWidth="1"/>
    <col min="21" max="16384" width="11.42578125" style="5"/>
  </cols>
  <sheetData>
    <row r="1" spans="1:20" ht="21" thickBot="1" x14ac:dyDescent="0.3"/>
    <row r="2" spans="1:20" ht="29.25" customHeight="1" x14ac:dyDescent="0.25">
      <c r="A2" s="231"/>
      <c r="B2" s="232"/>
      <c r="C2" s="232"/>
      <c r="D2" s="233"/>
      <c r="E2" s="240" t="s">
        <v>22</v>
      </c>
      <c r="F2" s="240"/>
      <c r="G2" s="240"/>
      <c r="H2" s="240"/>
      <c r="I2" s="240"/>
      <c r="J2" s="240"/>
      <c r="K2" s="240"/>
      <c r="L2" s="240"/>
      <c r="M2" s="240"/>
      <c r="N2" s="240"/>
      <c r="O2" s="240"/>
      <c r="P2" s="240"/>
      <c r="Q2" s="240"/>
      <c r="R2" s="241"/>
      <c r="S2" s="7"/>
    </row>
    <row r="3" spans="1:20" ht="29.25" customHeight="1" x14ac:dyDescent="0.25">
      <c r="A3" s="234"/>
      <c r="B3" s="235"/>
      <c r="C3" s="235"/>
      <c r="D3" s="236"/>
      <c r="E3" s="242"/>
      <c r="F3" s="242"/>
      <c r="G3" s="242"/>
      <c r="H3" s="242"/>
      <c r="I3" s="242"/>
      <c r="J3" s="242"/>
      <c r="K3" s="242"/>
      <c r="L3" s="242"/>
      <c r="M3" s="242"/>
      <c r="N3" s="242"/>
      <c r="O3" s="242"/>
      <c r="P3" s="242"/>
      <c r="Q3" s="242"/>
      <c r="R3" s="243"/>
      <c r="S3" s="7"/>
    </row>
    <row r="4" spans="1:20" ht="29.25" customHeight="1" thickBot="1" x14ac:dyDescent="0.3">
      <c r="A4" s="237"/>
      <c r="B4" s="238"/>
      <c r="C4" s="238"/>
      <c r="D4" s="239"/>
      <c r="E4" s="244"/>
      <c r="F4" s="244"/>
      <c r="G4" s="244"/>
      <c r="H4" s="244"/>
      <c r="I4" s="244"/>
      <c r="J4" s="244"/>
      <c r="K4" s="244"/>
      <c r="L4" s="244"/>
      <c r="M4" s="244"/>
      <c r="N4" s="244"/>
      <c r="O4" s="244"/>
      <c r="P4" s="244"/>
      <c r="Q4" s="244"/>
      <c r="R4" s="245"/>
      <c r="S4" s="7"/>
    </row>
    <row r="6" spans="1:20" x14ac:dyDescent="0.25">
      <c r="A6" s="8"/>
      <c r="B6" s="8"/>
      <c r="C6" s="8"/>
      <c r="D6" s="8"/>
      <c r="E6" s="8"/>
      <c r="F6" s="8"/>
      <c r="G6" s="8"/>
      <c r="H6" s="8"/>
      <c r="I6" s="8"/>
      <c r="J6" s="8"/>
      <c r="K6" s="8"/>
      <c r="L6" s="8"/>
      <c r="M6" s="8"/>
      <c r="N6" s="8"/>
      <c r="O6" s="8"/>
      <c r="P6" s="8"/>
      <c r="Q6" s="8"/>
      <c r="R6" s="8"/>
      <c r="S6" s="8"/>
      <c r="T6" s="8"/>
    </row>
    <row r="7" spans="1:20" x14ac:dyDescent="0.25">
      <c r="A7" s="250" t="s">
        <v>0</v>
      </c>
      <c r="B7" s="251"/>
      <c r="C7" s="252"/>
      <c r="D7" s="246" t="s">
        <v>23</v>
      </c>
      <c r="E7" s="247"/>
      <c r="F7" s="247"/>
      <c r="G7" s="247"/>
      <c r="H7" s="248"/>
      <c r="I7" s="8"/>
      <c r="J7" s="8"/>
      <c r="K7" s="8"/>
      <c r="L7" s="9"/>
      <c r="M7" s="9"/>
      <c r="N7" s="9"/>
      <c r="O7" s="9"/>
      <c r="P7" s="9"/>
      <c r="Q7" s="9"/>
      <c r="R7" s="9"/>
      <c r="S7" s="9"/>
      <c r="T7" s="9"/>
    </row>
    <row r="8" spans="1:20" x14ac:dyDescent="0.25">
      <c r="A8" s="250" t="s">
        <v>1</v>
      </c>
      <c r="B8" s="251"/>
      <c r="C8" s="252"/>
      <c r="D8" s="246" t="s">
        <v>24</v>
      </c>
      <c r="E8" s="247"/>
      <c r="F8" s="247"/>
      <c r="G8" s="247"/>
      <c r="H8" s="248"/>
      <c r="I8" s="8"/>
      <c r="J8" s="8"/>
      <c r="K8" s="8"/>
      <c r="L8" s="9"/>
      <c r="M8" s="9"/>
      <c r="N8" s="9"/>
      <c r="O8" s="9"/>
      <c r="P8" s="9"/>
      <c r="Q8" s="9"/>
      <c r="R8" s="9"/>
      <c r="S8" s="9"/>
      <c r="T8" s="9"/>
    </row>
    <row r="9" spans="1:20" x14ac:dyDescent="0.25">
      <c r="A9" s="250" t="s">
        <v>2</v>
      </c>
      <c r="B9" s="251"/>
      <c r="C9" s="252"/>
      <c r="D9" s="249">
        <v>44421</v>
      </c>
      <c r="E9" s="247"/>
      <c r="F9" s="247"/>
      <c r="G9" s="247"/>
      <c r="H9" s="248"/>
      <c r="I9" s="8"/>
      <c r="J9" s="8"/>
      <c r="K9" s="8"/>
      <c r="L9" s="9"/>
      <c r="M9" s="9"/>
      <c r="N9" s="9"/>
      <c r="O9" s="9"/>
      <c r="P9" s="9"/>
      <c r="Q9" s="9"/>
      <c r="R9" s="9"/>
      <c r="S9" s="9"/>
      <c r="T9" s="9"/>
    </row>
    <row r="10" spans="1:20" x14ac:dyDescent="0.25">
      <c r="A10" s="217" t="s">
        <v>3</v>
      </c>
      <c r="B10" s="218"/>
      <c r="C10" s="219"/>
      <c r="D10" s="229" t="s">
        <v>4</v>
      </c>
      <c r="E10" s="10">
        <v>44197</v>
      </c>
      <c r="F10" s="229" t="s">
        <v>5</v>
      </c>
      <c r="G10" s="224">
        <v>44377</v>
      </c>
      <c r="H10" s="223"/>
      <c r="I10" s="11"/>
      <c r="J10" s="11"/>
      <c r="K10" s="11"/>
      <c r="L10" s="9"/>
      <c r="M10" s="9"/>
      <c r="N10" s="9"/>
      <c r="O10" s="9"/>
      <c r="P10" s="9"/>
      <c r="Q10" s="9"/>
      <c r="R10" s="9"/>
      <c r="S10" s="9"/>
      <c r="T10" s="9"/>
    </row>
    <row r="11" spans="1:20" ht="40.5" x14ac:dyDescent="0.25">
      <c r="A11" s="220"/>
      <c r="B11" s="221"/>
      <c r="C11" s="222"/>
      <c r="D11" s="230"/>
      <c r="E11" s="12" t="s">
        <v>6</v>
      </c>
      <c r="F11" s="230"/>
      <c r="G11" s="223" t="s">
        <v>6</v>
      </c>
      <c r="H11" s="223"/>
      <c r="I11" s="8"/>
      <c r="J11" s="8"/>
      <c r="K11" s="8"/>
      <c r="L11" s="9"/>
      <c r="M11" s="9"/>
      <c r="N11" s="9"/>
      <c r="O11" s="9"/>
      <c r="P11" s="9"/>
      <c r="Q11" s="9"/>
      <c r="R11" s="9"/>
      <c r="S11" s="9"/>
      <c r="T11" s="9"/>
    </row>
    <row r="12" spans="1:20" x14ac:dyDescent="0.25">
      <c r="A12" s="13"/>
      <c r="B12" s="14"/>
      <c r="C12" s="13"/>
      <c r="D12" s="14"/>
      <c r="E12" s="13"/>
      <c r="F12" s="14"/>
      <c r="G12" s="14"/>
      <c r="H12" s="13"/>
      <c r="I12" s="13"/>
      <c r="J12" s="13"/>
      <c r="K12" s="13"/>
      <c r="L12" s="13"/>
      <c r="M12" s="13"/>
      <c r="N12" s="13"/>
      <c r="O12" s="13"/>
      <c r="P12" s="13"/>
      <c r="Q12" s="13"/>
      <c r="S12" s="13"/>
      <c r="T12" s="13"/>
    </row>
    <row r="13" spans="1:20" ht="21" thickBot="1" x14ac:dyDescent="0.3">
      <c r="A13" s="9"/>
      <c r="B13" s="8"/>
      <c r="C13" s="9"/>
      <c r="D13" s="9"/>
      <c r="E13" s="9"/>
      <c r="F13" s="9"/>
      <c r="G13" s="9"/>
      <c r="H13" s="9"/>
      <c r="I13" s="9"/>
      <c r="J13" s="9"/>
      <c r="K13" s="9"/>
      <c r="L13" s="9"/>
      <c r="M13" s="9"/>
      <c r="N13" s="9"/>
      <c r="O13" s="9"/>
      <c r="P13" s="9"/>
      <c r="Q13" s="9"/>
      <c r="R13" s="9"/>
      <c r="T13" s="9"/>
    </row>
    <row r="14" spans="1:20" ht="59.25" customHeight="1" x14ac:dyDescent="0.25">
      <c r="A14" s="227" t="s">
        <v>13</v>
      </c>
      <c r="B14" s="225" t="s">
        <v>35</v>
      </c>
      <c r="C14" s="225" t="s">
        <v>16</v>
      </c>
      <c r="D14" s="225" t="s">
        <v>17</v>
      </c>
      <c r="E14" s="225" t="s">
        <v>14</v>
      </c>
      <c r="F14" s="225" t="s">
        <v>15</v>
      </c>
      <c r="G14" s="225" t="s">
        <v>30</v>
      </c>
      <c r="H14" s="225" t="s">
        <v>7</v>
      </c>
      <c r="I14" s="225"/>
      <c r="J14" s="225"/>
      <c r="K14" s="225"/>
      <c r="L14" s="225" t="s">
        <v>8</v>
      </c>
      <c r="M14" s="255" t="s">
        <v>191</v>
      </c>
      <c r="N14" s="255"/>
      <c r="O14" s="255"/>
      <c r="P14" s="255"/>
      <c r="Q14" s="255" t="s">
        <v>9</v>
      </c>
      <c r="R14" s="255" t="s">
        <v>12</v>
      </c>
      <c r="S14" s="255" t="s">
        <v>10</v>
      </c>
      <c r="T14" s="253" t="s">
        <v>11</v>
      </c>
    </row>
    <row r="15" spans="1:20" ht="59.25" customHeight="1" thickBot="1" x14ac:dyDescent="0.3">
      <c r="A15" s="228"/>
      <c r="B15" s="226"/>
      <c r="C15" s="226"/>
      <c r="D15" s="226"/>
      <c r="E15" s="226"/>
      <c r="F15" s="226"/>
      <c r="G15" s="226"/>
      <c r="H15" s="15" t="s">
        <v>18</v>
      </c>
      <c r="I15" s="15" t="s">
        <v>19</v>
      </c>
      <c r="J15" s="15" t="s">
        <v>20</v>
      </c>
      <c r="K15" s="15" t="s">
        <v>21</v>
      </c>
      <c r="L15" s="226"/>
      <c r="M15" s="16" t="s">
        <v>18</v>
      </c>
      <c r="N15" s="16" t="s">
        <v>19</v>
      </c>
      <c r="O15" s="16" t="s">
        <v>20</v>
      </c>
      <c r="P15" s="16" t="s">
        <v>21</v>
      </c>
      <c r="Q15" s="256"/>
      <c r="R15" s="256"/>
      <c r="S15" s="256"/>
      <c r="T15" s="254"/>
    </row>
    <row r="16" spans="1:20" ht="213" customHeight="1" x14ac:dyDescent="0.25">
      <c r="A16" s="270" t="s">
        <v>25</v>
      </c>
      <c r="B16" s="257" t="s">
        <v>36</v>
      </c>
      <c r="C16" s="260" t="s">
        <v>103</v>
      </c>
      <c r="D16" s="275" t="s">
        <v>135</v>
      </c>
      <c r="E16" s="17" t="s">
        <v>136</v>
      </c>
      <c r="F16" s="18" t="s">
        <v>60</v>
      </c>
      <c r="G16" s="19">
        <v>0</v>
      </c>
      <c r="H16" s="19">
        <v>0</v>
      </c>
      <c r="I16" s="19">
        <v>0</v>
      </c>
      <c r="J16" s="20">
        <v>0</v>
      </c>
      <c r="K16" s="21"/>
      <c r="L16" s="17" t="s">
        <v>61</v>
      </c>
      <c r="M16" s="22"/>
      <c r="N16" s="22"/>
      <c r="O16" s="22"/>
      <c r="P16" s="22"/>
      <c r="Q16" s="23">
        <v>0</v>
      </c>
      <c r="R16" s="22" t="s">
        <v>164</v>
      </c>
      <c r="S16" s="22"/>
      <c r="T16" s="24"/>
    </row>
    <row r="17" spans="1:20" ht="202.5" x14ac:dyDescent="0.25">
      <c r="A17" s="271"/>
      <c r="B17" s="258"/>
      <c r="C17" s="261"/>
      <c r="D17" s="276"/>
      <c r="E17" s="25" t="s">
        <v>137</v>
      </c>
      <c r="F17" s="26" t="s">
        <v>60</v>
      </c>
      <c r="G17" s="20">
        <v>0</v>
      </c>
      <c r="H17" s="20">
        <v>0</v>
      </c>
      <c r="I17" s="20">
        <v>0</v>
      </c>
      <c r="J17" s="20">
        <v>0</v>
      </c>
      <c r="K17" s="27"/>
      <c r="L17" s="25" t="s">
        <v>61</v>
      </c>
      <c r="M17" s="28"/>
      <c r="N17" s="29"/>
      <c r="O17" s="29"/>
      <c r="P17" s="27"/>
      <c r="Q17" s="30">
        <v>0</v>
      </c>
      <c r="R17" s="28" t="s">
        <v>164</v>
      </c>
      <c r="S17" s="31" t="s">
        <v>195</v>
      </c>
      <c r="T17" s="32"/>
    </row>
    <row r="18" spans="1:20" ht="141.75" customHeight="1" x14ac:dyDescent="0.25">
      <c r="A18" s="271"/>
      <c r="B18" s="258"/>
      <c r="C18" s="261"/>
      <c r="D18" s="33" t="s">
        <v>138</v>
      </c>
      <c r="E18" s="33" t="s">
        <v>139</v>
      </c>
      <c r="F18" s="26" t="s">
        <v>60</v>
      </c>
      <c r="G18" s="20">
        <v>0</v>
      </c>
      <c r="H18" s="20">
        <v>0</v>
      </c>
      <c r="I18" s="20">
        <v>0</v>
      </c>
      <c r="J18" s="34"/>
      <c r="K18" s="34"/>
      <c r="L18" s="25" t="s">
        <v>61</v>
      </c>
      <c r="M18" s="28"/>
      <c r="N18" s="34"/>
      <c r="O18" s="34"/>
      <c r="P18" s="34"/>
      <c r="Q18" s="30">
        <v>0</v>
      </c>
      <c r="R18" s="28" t="s">
        <v>164</v>
      </c>
      <c r="S18" s="28" t="s">
        <v>80</v>
      </c>
      <c r="T18" s="32"/>
    </row>
    <row r="19" spans="1:20" ht="142.5" customHeight="1" x14ac:dyDescent="0.25">
      <c r="A19" s="271"/>
      <c r="B19" s="258"/>
      <c r="C19" s="261"/>
      <c r="D19" s="276" t="s">
        <v>140</v>
      </c>
      <c r="E19" s="33" t="s">
        <v>141</v>
      </c>
      <c r="F19" s="26" t="s">
        <v>59</v>
      </c>
      <c r="G19" s="20">
        <v>252</v>
      </c>
      <c r="H19" s="35">
        <v>252</v>
      </c>
      <c r="I19" s="35">
        <v>252</v>
      </c>
      <c r="J19" s="35">
        <v>252</v>
      </c>
      <c r="K19" s="35">
        <v>252</v>
      </c>
      <c r="L19" s="25" t="s">
        <v>61</v>
      </c>
      <c r="M19" s="28">
        <v>918</v>
      </c>
      <c r="N19" s="36">
        <v>918</v>
      </c>
      <c r="O19" s="36"/>
      <c r="P19" s="27"/>
      <c r="Q19" s="30">
        <f>N19/I19</f>
        <v>3.6428571428571428</v>
      </c>
      <c r="R19" s="37" t="s">
        <v>166</v>
      </c>
      <c r="S19" s="31" t="s">
        <v>196</v>
      </c>
      <c r="T19" s="38"/>
    </row>
    <row r="20" spans="1:20" ht="409.5" x14ac:dyDescent="0.25">
      <c r="A20" s="271"/>
      <c r="B20" s="258"/>
      <c r="C20" s="261"/>
      <c r="D20" s="276"/>
      <c r="E20" s="33" t="s">
        <v>142</v>
      </c>
      <c r="F20" s="26" t="s">
        <v>60</v>
      </c>
      <c r="G20" s="20">
        <v>0</v>
      </c>
      <c r="H20" s="36">
        <v>0</v>
      </c>
      <c r="I20" s="36">
        <v>0</v>
      </c>
      <c r="J20" s="27"/>
      <c r="K20" s="27"/>
      <c r="L20" s="25" t="s">
        <v>61</v>
      </c>
      <c r="M20" s="28">
        <v>0</v>
      </c>
      <c r="N20" s="36">
        <v>0</v>
      </c>
      <c r="O20" s="36"/>
      <c r="P20" s="27"/>
      <c r="Q20" s="30">
        <v>0</v>
      </c>
      <c r="R20" s="39" t="s">
        <v>78</v>
      </c>
      <c r="S20" s="40" t="s">
        <v>195</v>
      </c>
      <c r="T20" s="38" t="s">
        <v>167</v>
      </c>
    </row>
    <row r="21" spans="1:20" ht="120.75" customHeight="1" thickBot="1" x14ac:dyDescent="0.3">
      <c r="A21" s="271"/>
      <c r="B21" s="259"/>
      <c r="C21" s="41" t="s">
        <v>81</v>
      </c>
      <c r="D21" s="42" t="s">
        <v>46</v>
      </c>
      <c r="E21" s="42" t="s">
        <v>47</v>
      </c>
      <c r="F21" s="26" t="s">
        <v>77</v>
      </c>
      <c r="G21" s="43">
        <v>0.6</v>
      </c>
      <c r="H21" s="44">
        <v>0.15</v>
      </c>
      <c r="I21" s="44">
        <v>0.3</v>
      </c>
      <c r="J21" s="45"/>
      <c r="K21" s="45"/>
      <c r="L21" s="46" t="s">
        <v>163</v>
      </c>
      <c r="M21" s="47">
        <v>0.05</v>
      </c>
      <c r="N21" s="44">
        <v>0.05</v>
      </c>
      <c r="O21" s="44"/>
      <c r="P21" s="45"/>
      <c r="Q21" s="48">
        <f>(M21+N21)/(H21+I21)</f>
        <v>0.22222222222222227</v>
      </c>
      <c r="R21" s="49" t="s">
        <v>79</v>
      </c>
      <c r="S21" s="50" t="s">
        <v>80</v>
      </c>
      <c r="T21" s="51"/>
    </row>
    <row r="22" spans="1:20" ht="304.5" thickBot="1" x14ac:dyDescent="0.3">
      <c r="A22" s="271"/>
      <c r="B22" s="52" t="s">
        <v>37</v>
      </c>
      <c r="C22" s="53" t="s">
        <v>33</v>
      </c>
      <c r="D22" s="54" t="s">
        <v>48</v>
      </c>
      <c r="E22" s="55" t="s">
        <v>143</v>
      </c>
      <c r="F22" s="56" t="s">
        <v>77</v>
      </c>
      <c r="G22" s="54">
        <v>1</v>
      </c>
      <c r="H22" s="57">
        <v>0</v>
      </c>
      <c r="I22" s="57">
        <v>0</v>
      </c>
      <c r="J22" s="58"/>
      <c r="K22" s="58"/>
      <c r="L22" s="55" t="s">
        <v>62</v>
      </c>
      <c r="M22" s="59">
        <v>1</v>
      </c>
      <c r="N22" s="57">
        <v>1</v>
      </c>
      <c r="O22" s="57"/>
      <c r="P22" s="58"/>
      <c r="Q22" s="60">
        <v>1</v>
      </c>
      <c r="R22" s="61" t="s">
        <v>169</v>
      </c>
      <c r="S22" s="62" t="s">
        <v>197</v>
      </c>
      <c r="T22" s="63" t="s">
        <v>168</v>
      </c>
    </row>
    <row r="23" spans="1:20" ht="162.75" thickBot="1" x14ac:dyDescent="0.3">
      <c r="A23" s="271"/>
      <c r="B23" s="64" t="s">
        <v>38</v>
      </c>
      <c r="C23" s="65" t="s">
        <v>82</v>
      </c>
      <c r="D23" s="66" t="s">
        <v>144</v>
      </c>
      <c r="E23" s="65" t="s">
        <v>145</v>
      </c>
      <c r="F23" s="26" t="s">
        <v>77</v>
      </c>
      <c r="G23" s="65">
        <v>1</v>
      </c>
      <c r="H23" s="67">
        <v>0.13</v>
      </c>
      <c r="I23" s="67">
        <v>0.25</v>
      </c>
      <c r="J23" s="68"/>
      <c r="K23" s="68"/>
      <c r="L23" s="65" t="s">
        <v>61</v>
      </c>
      <c r="M23" s="69"/>
      <c r="N23" s="70">
        <v>0.13</v>
      </c>
      <c r="O23" s="70"/>
      <c r="P23" s="68"/>
      <c r="Q23" s="71">
        <f t="shared" ref="Q23:Q60" si="0">(M23+N23)/(H23+I23)</f>
        <v>0.34210526315789475</v>
      </c>
      <c r="R23" s="72" t="s">
        <v>83</v>
      </c>
      <c r="S23" s="73" t="s">
        <v>198</v>
      </c>
      <c r="T23" s="74"/>
    </row>
    <row r="24" spans="1:20" ht="96.75" customHeight="1" x14ac:dyDescent="0.25">
      <c r="A24" s="271"/>
      <c r="B24" s="262" t="s">
        <v>39</v>
      </c>
      <c r="C24" s="260" t="s">
        <v>84</v>
      </c>
      <c r="D24" s="75" t="s">
        <v>146</v>
      </c>
      <c r="E24" s="17" t="s">
        <v>49</v>
      </c>
      <c r="F24" s="18" t="s">
        <v>77</v>
      </c>
      <c r="G24" s="17">
        <v>50</v>
      </c>
      <c r="H24" s="76">
        <v>0</v>
      </c>
      <c r="I24" s="76">
        <v>25</v>
      </c>
      <c r="J24" s="21"/>
      <c r="K24" s="21"/>
      <c r="L24" s="17" t="s">
        <v>62</v>
      </c>
      <c r="M24" s="22">
        <v>26</v>
      </c>
      <c r="N24" s="77">
        <v>50</v>
      </c>
      <c r="O24" s="77"/>
      <c r="P24" s="21"/>
      <c r="Q24" s="23">
        <f t="shared" si="0"/>
        <v>3.04</v>
      </c>
      <c r="R24" s="78" t="s">
        <v>85</v>
      </c>
      <c r="S24" s="79" t="s">
        <v>170</v>
      </c>
      <c r="T24" s="80"/>
    </row>
    <row r="25" spans="1:20" ht="162.75" thickBot="1" x14ac:dyDescent="0.3">
      <c r="A25" s="271"/>
      <c r="B25" s="263"/>
      <c r="C25" s="264"/>
      <c r="D25" s="81" t="s">
        <v>147</v>
      </c>
      <c r="E25" s="41" t="s">
        <v>148</v>
      </c>
      <c r="F25" s="26" t="s">
        <v>77</v>
      </c>
      <c r="G25" s="82">
        <v>0.2</v>
      </c>
      <c r="H25" s="83">
        <v>0.05</v>
      </c>
      <c r="I25" s="83">
        <v>0.1</v>
      </c>
      <c r="J25" s="45"/>
      <c r="K25" s="45"/>
      <c r="L25" s="41" t="s">
        <v>62</v>
      </c>
      <c r="M25" s="47">
        <v>0.05</v>
      </c>
      <c r="N25" s="84">
        <v>6.9699999999999998E-2</v>
      </c>
      <c r="O25" s="84"/>
      <c r="P25" s="83"/>
      <c r="Q25" s="71">
        <f t="shared" si="0"/>
        <v>0.79799999999999993</v>
      </c>
      <c r="R25" s="85" t="s">
        <v>86</v>
      </c>
      <c r="S25" s="86"/>
      <c r="T25" s="51"/>
    </row>
    <row r="26" spans="1:20" ht="159" customHeight="1" x14ac:dyDescent="0.25">
      <c r="A26" s="271"/>
      <c r="B26" s="257" t="s">
        <v>40</v>
      </c>
      <c r="C26" s="260" t="s">
        <v>34</v>
      </c>
      <c r="D26" s="17" t="s">
        <v>149</v>
      </c>
      <c r="E26" s="17" t="s">
        <v>50</v>
      </c>
      <c r="F26" s="18" t="s">
        <v>77</v>
      </c>
      <c r="G26" s="87">
        <v>0.5</v>
      </c>
      <c r="H26" s="88">
        <v>0.13</v>
      </c>
      <c r="I26" s="88">
        <v>0.25</v>
      </c>
      <c r="J26" s="89"/>
      <c r="K26" s="89"/>
      <c r="L26" s="17" t="s">
        <v>62</v>
      </c>
      <c r="M26" s="90">
        <v>0.13</v>
      </c>
      <c r="N26" s="91">
        <v>0.25</v>
      </c>
      <c r="O26" s="91"/>
      <c r="P26" s="22"/>
      <c r="Q26" s="23">
        <f t="shared" si="0"/>
        <v>1</v>
      </c>
      <c r="R26" s="78" t="s">
        <v>87</v>
      </c>
      <c r="S26" s="92" t="s">
        <v>199</v>
      </c>
      <c r="T26" s="93"/>
    </row>
    <row r="27" spans="1:20" ht="168" customHeight="1" thickBot="1" x14ac:dyDescent="0.3">
      <c r="A27" s="271"/>
      <c r="B27" s="259"/>
      <c r="C27" s="264"/>
      <c r="D27" s="41" t="s">
        <v>51</v>
      </c>
      <c r="E27" s="41" t="s">
        <v>50</v>
      </c>
      <c r="F27" s="26" t="s">
        <v>77</v>
      </c>
      <c r="G27" s="82">
        <v>0.4</v>
      </c>
      <c r="H27" s="83">
        <v>0.1</v>
      </c>
      <c r="I27" s="83">
        <v>0.2</v>
      </c>
      <c r="J27" s="50"/>
      <c r="K27" s="50"/>
      <c r="L27" s="41" t="s">
        <v>62</v>
      </c>
      <c r="M27" s="47">
        <v>0.1</v>
      </c>
      <c r="N27" s="84">
        <v>0.2</v>
      </c>
      <c r="O27" s="84"/>
      <c r="P27" s="94"/>
      <c r="Q27" s="71">
        <f t="shared" si="0"/>
        <v>1</v>
      </c>
      <c r="R27" s="85" t="s">
        <v>171</v>
      </c>
      <c r="S27" s="95" t="s">
        <v>200</v>
      </c>
      <c r="T27" s="96"/>
    </row>
    <row r="28" spans="1:20" ht="209.25" customHeight="1" x14ac:dyDescent="0.25">
      <c r="A28" s="271"/>
      <c r="B28" s="257" t="s">
        <v>41</v>
      </c>
      <c r="C28" s="17" t="s">
        <v>88</v>
      </c>
      <c r="D28" s="17" t="s">
        <v>52</v>
      </c>
      <c r="E28" s="17" t="s">
        <v>53</v>
      </c>
      <c r="F28" s="18" t="s">
        <v>77</v>
      </c>
      <c r="G28" s="87">
        <v>0.5</v>
      </c>
      <c r="H28" s="88">
        <v>0.13</v>
      </c>
      <c r="I28" s="88">
        <v>0.25</v>
      </c>
      <c r="J28" s="89"/>
      <c r="K28" s="89"/>
      <c r="L28" s="17" t="s">
        <v>62</v>
      </c>
      <c r="M28" s="90">
        <v>0.13</v>
      </c>
      <c r="N28" s="91">
        <v>0.25</v>
      </c>
      <c r="O28" s="91"/>
      <c r="P28" s="22"/>
      <c r="Q28" s="23">
        <f t="shared" si="0"/>
        <v>1</v>
      </c>
      <c r="R28" s="97" t="s">
        <v>172</v>
      </c>
      <c r="S28" s="79" t="s">
        <v>201</v>
      </c>
      <c r="T28" s="93"/>
    </row>
    <row r="29" spans="1:20" ht="86.25" customHeight="1" thickBot="1" x14ac:dyDescent="0.3">
      <c r="A29" s="271"/>
      <c r="B29" s="259"/>
      <c r="C29" s="41" t="s">
        <v>89</v>
      </c>
      <c r="D29" s="41" t="s">
        <v>150</v>
      </c>
      <c r="E29" s="41" t="s">
        <v>151</v>
      </c>
      <c r="F29" s="26" t="s">
        <v>59</v>
      </c>
      <c r="G29" s="98">
        <v>57.750000000000007</v>
      </c>
      <c r="H29" s="99">
        <f>G29*10%</f>
        <v>5.7750000000000012</v>
      </c>
      <c r="I29" s="99">
        <f>G29*20%</f>
        <v>11.550000000000002</v>
      </c>
      <c r="J29" s="50"/>
      <c r="K29" s="50"/>
      <c r="L29" s="41" t="s">
        <v>62</v>
      </c>
      <c r="M29" s="94">
        <v>30</v>
      </c>
      <c r="N29" s="100">
        <v>0</v>
      </c>
      <c r="O29" s="100"/>
      <c r="P29" s="94"/>
      <c r="Q29" s="71">
        <f t="shared" si="0"/>
        <v>1.7316017316017314</v>
      </c>
      <c r="R29" s="101" t="s">
        <v>173</v>
      </c>
      <c r="S29" s="102" t="s">
        <v>202</v>
      </c>
      <c r="T29" s="96"/>
    </row>
    <row r="30" spans="1:20" ht="322.5" customHeight="1" x14ac:dyDescent="0.25">
      <c r="A30" s="271"/>
      <c r="B30" s="257" t="s">
        <v>42</v>
      </c>
      <c r="C30" s="17" t="s">
        <v>90</v>
      </c>
      <c r="D30" s="103" t="s">
        <v>152</v>
      </c>
      <c r="E30" s="17" t="s">
        <v>153</v>
      </c>
      <c r="F30" s="18" t="s">
        <v>77</v>
      </c>
      <c r="G30" s="104">
        <v>133</v>
      </c>
      <c r="H30" s="76">
        <f>G30/4</f>
        <v>33.25</v>
      </c>
      <c r="I30" s="76">
        <f>+H30+H30</f>
        <v>66.5</v>
      </c>
      <c r="J30" s="76">
        <f>+I30+H30</f>
        <v>99.75</v>
      </c>
      <c r="K30" s="76">
        <f>+J30+H30</f>
        <v>133</v>
      </c>
      <c r="L30" s="17" t="s">
        <v>63</v>
      </c>
      <c r="M30" s="22">
        <v>918</v>
      </c>
      <c r="N30" s="77">
        <v>918</v>
      </c>
      <c r="O30" s="77"/>
      <c r="P30" s="88"/>
      <c r="Q30" s="23">
        <f t="shared" si="0"/>
        <v>18.406015037593985</v>
      </c>
      <c r="R30" s="97" t="s">
        <v>174</v>
      </c>
      <c r="S30" s="105" t="s">
        <v>203</v>
      </c>
      <c r="T30" s="106"/>
    </row>
    <row r="31" spans="1:20" ht="303.75" x14ac:dyDescent="0.25">
      <c r="A31" s="271"/>
      <c r="B31" s="258"/>
      <c r="C31" s="25" t="s">
        <v>104</v>
      </c>
      <c r="D31" s="33" t="s">
        <v>154</v>
      </c>
      <c r="E31" s="25" t="s">
        <v>155</v>
      </c>
      <c r="F31" s="26" t="s">
        <v>60</v>
      </c>
      <c r="G31" s="107">
        <v>103.63500000000001</v>
      </c>
      <c r="H31" s="108">
        <v>0</v>
      </c>
      <c r="I31" s="108">
        <v>30</v>
      </c>
      <c r="J31" s="109"/>
      <c r="K31" s="109"/>
      <c r="L31" s="25" t="s">
        <v>64</v>
      </c>
      <c r="M31" s="28">
        <v>0</v>
      </c>
      <c r="N31" s="110">
        <v>64</v>
      </c>
      <c r="O31" s="110"/>
      <c r="P31" s="28"/>
      <c r="Q31" s="30">
        <f t="shared" si="0"/>
        <v>2.1333333333333333</v>
      </c>
      <c r="R31" s="39" t="s">
        <v>92</v>
      </c>
      <c r="S31" s="40" t="s">
        <v>93</v>
      </c>
      <c r="T31" s="111"/>
    </row>
    <row r="32" spans="1:20" ht="229.5" customHeight="1" x14ac:dyDescent="0.25">
      <c r="A32" s="271"/>
      <c r="B32" s="258"/>
      <c r="C32" s="25" t="s">
        <v>91</v>
      </c>
      <c r="D32" s="33" t="s">
        <v>156</v>
      </c>
      <c r="E32" s="25" t="s">
        <v>157</v>
      </c>
      <c r="F32" s="26" t="s">
        <v>59</v>
      </c>
      <c r="G32" s="112">
        <v>0.2</v>
      </c>
      <c r="H32" s="30">
        <v>0.2</v>
      </c>
      <c r="I32" s="30">
        <v>0.2</v>
      </c>
      <c r="J32" s="109"/>
      <c r="K32" s="109"/>
      <c r="L32" s="25" t="s">
        <v>64</v>
      </c>
      <c r="M32" s="113">
        <v>0.18099999999999999</v>
      </c>
      <c r="N32" s="114">
        <v>-0.24</v>
      </c>
      <c r="O32" s="114"/>
      <c r="P32" s="115"/>
      <c r="Q32" s="116">
        <f t="shared" si="0"/>
        <v>-0.14749999999999999</v>
      </c>
      <c r="R32" s="39" t="s">
        <v>94</v>
      </c>
      <c r="S32" s="40" t="s">
        <v>204</v>
      </c>
      <c r="T32" s="111" t="s">
        <v>175</v>
      </c>
    </row>
    <row r="33" spans="1:20" ht="142.5" thickBot="1" x14ac:dyDescent="0.3">
      <c r="A33" s="271"/>
      <c r="B33" s="259"/>
      <c r="C33" s="41" t="s">
        <v>105</v>
      </c>
      <c r="D33" s="42" t="s">
        <v>54</v>
      </c>
      <c r="E33" s="41" t="s">
        <v>55</v>
      </c>
      <c r="F33" s="26" t="s">
        <v>77</v>
      </c>
      <c r="G33" s="82">
        <v>0.4</v>
      </c>
      <c r="H33" s="48">
        <v>0.1</v>
      </c>
      <c r="I33" s="48">
        <v>0.2</v>
      </c>
      <c r="J33" s="50"/>
      <c r="K33" s="50"/>
      <c r="L33" s="41" t="s">
        <v>63</v>
      </c>
      <c r="M33" s="47">
        <v>0</v>
      </c>
      <c r="N33" s="117">
        <v>0.1</v>
      </c>
      <c r="O33" s="117"/>
      <c r="P33" s="94"/>
      <c r="Q33" s="71">
        <f t="shared" si="0"/>
        <v>0.33333333333333331</v>
      </c>
      <c r="R33" s="85" t="s">
        <v>95</v>
      </c>
      <c r="S33" s="86"/>
      <c r="T33" s="96"/>
    </row>
    <row r="34" spans="1:20" ht="409.6" customHeight="1" x14ac:dyDescent="0.25">
      <c r="A34" s="271"/>
      <c r="B34" s="281" t="s">
        <v>43</v>
      </c>
      <c r="C34" s="283" t="s">
        <v>96</v>
      </c>
      <c r="D34" s="118" t="s">
        <v>158</v>
      </c>
      <c r="E34" s="119" t="s">
        <v>56</v>
      </c>
      <c r="F34" s="18" t="s">
        <v>77</v>
      </c>
      <c r="G34" s="120">
        <v>1</v>
      </c>
      <c r="H34" s="121">
        <v>0</v>
      </c>
      <c r="I34" s="121">
        <v>0</v>
      </c>
      <c r="J34" s="122"/>
      <c r="K34" s="122"/>
      <c r="L34" s="119" t="s">
        <v>65</v>
      </c>
      <c r="M34" s="123">
        <v>0.1</v>
      </c>
      <c r="N34" s="124">
        <v>0.4</v>
      </c>
      <c r="O34" s="124"/>
      <c r="P34" s="125"/>
      <c r="Q34" s="23">
        <f>AVERAGE(M34:N34)</f>
        <v>0.25</v>
      </c>
      <c r="R34" s="126" t="s">
        <v>205</v>
      </c>
      <c r="S34" s="127" t="s">
        <v>206</v>
      </c>
      <c r="T34" s="128"/>
    </row>
    <row r="35" spans="1:20" ht="203.25" thickBot="1" x14ac:dyDescent="0.3">
      <c r="A35" s="271"/>
      <c r="B35" s="282"/>
      <c r="C35" s="284"/>
      <c r="D35" s="129" t="s">
        <v>159</v>
      </c>
      <c r="E35" s="130" t="s">
        <v>160</v>
      </c>
      <c r="F35" s="26" t="s">
        <v>77</v>
      </c>
      <c r="G35" s="131">
        <v>12</v>
      </c>
      <c r="H35" s="132">
        <v>7</v>
      </c>
      <c r="I35" s="132">
        <v>12</v>
      </c>
      <c r="J35" s="133"/>
      <c r="K35" s="133"/>
      <c r="L35" s="130" t="s">
        <v>65</v>
      </c>
      <c r="M35" s="134">
        <v>4</v>
      </c>
      <c r="N35" s="135">
        <v>13</v>
      </c>
      <c r="O35" s="135"/>
      <c r="P35" s="134"/>
      <c r="Q35" s="71">
        <f t="shared" si="0"/>
        <v>0.89473684210526316</v>
      </c>
      <c r="R35" s="136" t="s">
        <v>97</v>
      </c>
      <c r="S35" s="137" t="s">
        <v>207</v>
      </c>
      <c r="T35" s="138"/>
    </row>
    <row r="36" spans="1:20" ht="237" customHeight="1" thickBot="1" x14ac:dyDescent="0.3">
      <c r="A36" s="271"/>
      <c r="B36" s="52" t="s">
        <v>44</v>
      </c>
      <c r="C36" s="55" t="s">
        <v>106</v>
      </c>
      <c r="D36" s="55" t="s">
        <v>161</v>
      </c>
      <c r="E36" s="54" t="s">
        <v>57</v>
      </c>
      <c r="F36" s="18" t="s">
        <v>60</v>
      </c>
      <c r="G36" s="139">
        <v>1</v>
      </c>
      <c r="H36" s="140">
        <v>0</v>
      </c>
      <c r="I36" s="140">
        <v>0</v>
      </c>
      <c r="J36" s="141"/>
      <c r="K36" s="141"/>
      <c r="L36" s="55" t="s">
        <v>65</v>
      </c>
      <c r="M36" s="59">
        <v>0</v>
      </c>
      <c r="N36" s="142">
        <v>0</v>
      </c>
      <c r="O36" s="142"/>
      <c r="P36" s="143"/>
      <c r="Q36" s="48">
        <v>0</v>
      </c>
      <c r="R36" s="59" t="s">
        <v>176</v>
      </c>
      <c r="S36" s="144" t="s">
        <v>208</v>
      </c>
      <c r="T36" s="63"/>
    </row>
    <row r="37" spans="1:20" ht="88.5" customHeight="1" thickBot="1" x14ac:dyDescent="0.3">
      <c r="A37" s="271"/>
      <c r="B37" s="52" t="s">
        <v>45</v>
      </c>
      <c r="C37" s="55" t="s">
        <v>98</v>
      </c>
      <c r="D37" s="54" t="s">
        <v>162</v>
      </c>
      <c r="E37" s="54" t="s">
        <v>58</v>
      </c>
      <c r="F37" s="18" t="s">
        <v>77</v>
      </c>
      <c r="G37" s="145">
        <v>0.6</v>
      </c>
      <c r="H37" s="60">
        <v>0.15</v>
      </c>
      <c r="I37" s="60">
        <v>0.3</v>
      </c>
      <c r="J37" s="141"/>
      <c r="K37" s="141"/>
      <c r="L37" s="55" t="s">
        <v>61</v>
      </c>
      <c r="M37" s="146">
        <v>0</v>
      </c>
      <c r="N37" s="147">
        <v>0.8</v>
      </c>
      <c r="O37" s="147"/>
      <c r="P37" s="59"/>
      <c r="Q37" s="48">
        <f t="shared" si="0"/>
        <v>1.7777777777777781</v>
      </c>
      <c r="R37" s="148" t="s">
        <v>99</v>
      </c>
      <c r="S37" s="62" t="s">
        <v>209</v>
      </c>
      <c r="T37" s="63"/>
    </row>
    <row r="38" spans="1:20" ht="409.5" customHeight="1" x14ac:dyDescent="0.25">
      <c r="A38" s="271"/>
      <c r="B38" s="273" t="s">
        <v>66</v>
      </c>
      <c r="C38" s="278" t="s">
        <v>100</v>
      </c>
      <c r="D38" s="287" t="s">
        <v>110</v>
      </c>
      <c r="E38" s="287" t="s">
        <v>27</v>
      </c>
      <c r="F38" s="287" t="s">
        <v>77</v>
      </c>
      <c r="G38" s="288">
        <v>0.5</v>
      </c>
      <c r="H38" s="290">
        <v>0.13</v>
      </c>
      <c r="I38" s="290">
        <v>0.25</v>
      </c>
      <c r="J38" s="287"/>
      <c r="K38" s="287"/>
      <c r="L38" s="287" t="s">
        <v>31</v>
      </c>
      <c r="M38" s="292">
        <v>0.16750000000000001</v>
      </c>
      <c r="N38" s="294">
        <v>0.36149999999999999</v>
      </c>
      <c r="O38" s="91"/>
      <c r="P38" s="22"/>
      <c r="Q38" s="290">
        <f t="shared" si="0"/>
        <v>1.3921052631578947</v>
      </c>
      <c r="R38" s="300" t="s">
        <v>177</v>
      </c>
      <c r="S38" s="296" t="s">
        <v>178</v>
      </c>
      <c r="T38" s="298"/>
    </row>
    <row r="39" spans="1:20" ht="409.5" customHeight="1" x14ac:dyDescent="0.25">
      <c r="A39" s="271"/>
      <c r="B39" s="285"/>
      <c r="C39" s="286"/>
      <c r="D39" s="286"/>
      <c r="E39" s="286"/>
      <c r="F39" s="286"/>
      <c r="G39" s="289"/>
      <c r="H39" s="291"/>
      <c r="I39" s="291"/>
      <c r="J39" s="286"/>
      <c r="K39" s="286"/>
      <c r="L39" s="286"/>
      <c r="M39" s="293"/>
      <c r="N39" s="295"/>
      <c r="O39" s="124"/>
      <c r="P39" s="125"/>
      <c r="Q39" s="291"/>
      <c r="R39" s="301"/>
      <c r="S39" s="297"/>
      <c r="T39" s="299"/>
    </row>
    <row r="40" spans="1:20" ht="409.5" customHeight="1" x14ac:dyDescent="0.25">
      <c r="A40" s="271"/>
      <c r="B40" s="277"/>
      <c r="C40" s="279"/>
      <c r="D40" s="302" t="s">
        <v>111</v>
      </c>
      <c r="E40" s="302" t="s">
        <v>27</v>
      </c>
      <c r="F40" s="304" t="s">
        <v>77</v>
      </c>
      <c r="G40" s="305">
        <v>0.7</v>
      </c>
      <c r="H40" s="306">
        <v>0.17499999999999999</v>
      </c>
      <c r="I40" s="308">
        <v>0.35</v>
      </c>
      <c r="J40" s="304"/>
      <c r="K40" s="304"/>
      <c r="L40" s="304" t="s">
        <v>31</v>
      </c>
      <c r="M40" s="309">
        <v>0.1115</v>
      </c>
      <c r="N40" s="310">
        <v>0.45</v>
      </c>
      <c r="O40" s="151"/>
      <c r="P40" s="28"/>
      <c r="Q40" s="308">
        <f t="shared" si="0"/>
        <v>1.0695238095238098</v>
      </c>
      <c r="R40" s="313" t="s">
        <v>179</v>
      </c>
      <c r="S40" s="312" t="s">
        <v>180</v>
      </c>
      <c r="T40" s="314"/>
    </row>
    <row r="41" spans="1:20" ht="409.5" customHeight="1" x14ac:dyDescent="0.25">
      <c r="A41" s="271"/>
      <c r="B41" s="277"/>
      <c r="C41" s="279"/>
      <c r="D41" s="303"/>
      <c r="E41" s="303"/>
      <c r="F41" s="286"/>
      <c r="G41" s="289"/>
      <c r="H41" s="307"/>
      <c r="I41" s="291"/>
      <c r="J41" s="286"/>
      <c r="K41" s="286"/>
      <c r="L41" s="286"/>
      <c r="M41" s="293"/>
      <c r="N41" s="311"/>
      <c r="O41" s="151"/>
      <c r="P41" s="28"/>
      <c r="Q41" s="291"/>
      <c r="R41" s="301"/>
      <c r="S41" s="297"/>
      <c r="T41" s="299"/>
    </row>
    <row r="42" spans="1:20" ht="162" x14ac:dyDescent="0.25">
      <c r="A42" s="271"/>
      <c r="B42" s="277"/>
      <c r="C42" s="279"/>
      <c r="D42" s="149" t="s">
        <v>112</v>
      </c>
      <c r="E42" s="149" t="s">
        <v>28</v>
      </c>
      <c r="F42" s="26" t="s">
        <v>60</v>
      </c>
      <c r="G42" s="153">
        <v>7</v>
      </c>
      <c r="H42" s="108">
        <v>7</v>
      </c>
      <c r="I42" s="108">
        <v>7</v>
      </c>
      <c r="J42" s="109"/>
      <c r="K42" s="109"/>
      <c r="L42" s="150" t="s">
        <v>31</v>
      </c>
      <c r="M42" s="28">
        <v>7</v>
      </c>
      <c r="N42" s="154">
        <v>7</v>
      </c>
      <c r="O42" s="154"/>
      <c r="P42" s="28"/>
      <c r="Q42" s="152">
        <f t="shared" si="0"/>
        <v>1</v>
      </c>
      <c r="R42" s="155" t="s">
        <v>181</v>
      </c>
      <c r="S42" s="156" t="s">
        <v>182</v>
      </c>
      <c r="T42" s="111"/>
    </row>
    <row r="43" spans="1:20" ht="162" x14ac:dyDescent="0.25">
      <c r="A43" s="271"/>
      <c r="B43" s="277"/>
      <c r="C43" s="279"/>
      <c r="D43" s="150" t="s">
        <v>26</v>
      </c>
      <c r="E43" s="150" t="s">
        <v>29</v>
      </c>
      <c r="F43" s="26" t="s">
        <v>77</v>
      </c>
      <c r="G43" s="150">
        <v>30</v>
      </c>
      <c r="H43" s="108">
        <v>0</v>
      </c>
      <c r="I43" s="108">
        <v>30</v>
      </c>
      <c r="J43" s="109"/>
      <c r="K43" s="109"/>
      <c r="L43" s="150" t="s">
        <v>31</v>
      </c>
      <c r="M43" s="28">
        <v>0</v>
      </c>
      <c r="N43" s="154">
        <v>10</v>
      </c>
      <c r="O43" s="154"/>
      <c r="P43" s="28"/>
      <c r="Q43" s="152">
        <f t="shared" si="0"/>
        <v>0.33333333333333331</v>
      </c>
      <c r="R43" s="155" t="s">
        <v>183</v>
      </c>
      <c r="S43" s="40" t="s">
        <v>184</v>
      </c>
      <c r="T43" s="111"/>
    </row>
    <row r="44" spans="1:20" ht="243" x14ac:dyDescent="0.25">
      <c r="A44" s="271"/>
      <c r="B44" s="277"/>
      <c r="C44" s="279"/>
      <c r="D44" s="150" t="s">
        <v>113</v>
      </c>
      <c r="E44" s="150" t="s">
        <v>114</v>
      </c>
      <c r="F44" s="26" t="s">
        <v>60</v>
      </c>
      <c r="G44" s="108">
        <v>0</v>
      </c>
      <c r="H44" s="108">
        <v>0</v>
      </c>
      <c r="I44" s="108">
        <v>0</v>
      </c>
      <c r="J44" s="109"/>
      <c r="K44" s="109"/>
      <c r="L44" s="150" t="s">
        <v>32</v>
      </c>
      <c r="M44" s="157">
        <v>0</v>
      </c>
      <c r="N44" s="158">
        <v>0</v>
      </c>
      <c r="O44" s="158"/>
      <c r="P44" s="28"/>
      <c r="Q44" s="152">
        <v>0</v>
      </c>
      <c r="R44" s="28" t="s">
        <v>164</v>
      </c>
      <c r="S44" s="31"/>
      <c r="T44" s="111"/>
    </row>
    <row r="45" spans="1:20" ht="134.25" customHeight="1" thickBot="1" x14ac:dyDescent="0.3">
      <c r="A45" s="271"/>
      <c r="B45" s="274"/>
      <c r="C45" s="280"/>
      <c r="D45" s="159" t="s">
        <v>115</v>
      </c>
      <c r="E45" s="159" t="s">
        <v>116</v>
      </c>
      <c r="F45" s="26" t="s">
        <v>60</v>
      </c>
      <c r="G45" s="159">
        <v>0</v>
      </c>
      <c r="H45" s="160">
        <v>0</v>
      </c>
      <c r="I45" s="160">
        <v>0</v>
      </c>
      <c r="J45" s="50"/>
      <c r="K45" s="50"/>
      <c r="L45" s="159" t="s">
        <v>32</v>
      </c>
      <c r="M45" s="47">
        <v>0</v>
      </c>
      <c r="N45" s="84">
        <v>0</v>
      </c>
      <c r="O45" s="84"/>
      <c r="P45" s="94"/>
      <c r="Q45" s="71">
        <v>0</v>
      </c>
      <c r="R45" s="94" t="s">
        <v>164</v>
      </c>
      <c r="S45" s="86"/>
      <c r="T45" s="96"/>
    </row>
    <row r="46" spans="1:20" ht="84.75" customHeight="1" x14ac:dyDescent="0.25">
      <c r="A46" s="271"/>
      <c r="B46" s="273" t="s">
        <v>67</v>
      </c>
      <c r="C46" s="278" t="s">
        <v>107</v>
      </c>
      <c r="D46" s="103" t="s">
        <v>117</v>
      </c>
      <c r="E46" s="18" t="s">
        <v>118</v>
      </c>
      <c r="F46" s="18" t="s">
        <v>60</v>
      </c>
      <c r="G46" s="161">
        <v>0.5</v>
      </c>
      <c r="H46" s="162">
        <v>0</v>
      </c>
      <c r="I46" s="162">
        <v>0</v>
      </c>
      <c r="J46" s="89"/>
      <c r="K46" s="89"/>
      <c r="L46" s="18" t="s">
        <v>127</v>
      </c>
      <c r="M46" s="90">
        <v>0</v>
      </c>
      <c r="N46" s="91">
        <v>0</v>
      </c>
      <c r="O46" s="91"/>
      <c r="P46" s="22"/>
      <c r="Q46" s="23">
        <v>0</v>
      </c>
      <c r="R46" s="22" t="s">
        <v>165</v>
      </c>
      <c r="S46" s="105"/>
      <c r="T46" s="93"/>
    </row>
    <row r="47" spans="1:20" ht="102.75" customHeight="1" x14ac:dyDescent="0.25">
      <c r="A47" s="271"/>
      <c r="B47" s="277"/>
      <c r="C47" s="279"/>
      <c r="D47" s="33" t="s">
        <v>71</v>
      </c>
      <c r="E47" s="150" t="s">
        <v>72</v>
      </c>
      <c r="F47" s="26" t="s">
        <v>60</v>
      </c>
      <c r="G47" s="163">
        <v>0.1</v>
      </c>
      <c r="H47" s="164">
        <v>0</v>
      </c>
      <c r="I47" s="164">
        <v>0</v>
      </c>
      <c r="J47" s="109"/>
      <c r="K47" s="109"/>
      <c r="L47" s="150" t="s">
        <v>128</v>
      </c>
      <c r="M47" s="157">
        <v>0</v>
      </c>
      <c r="N47" s="158">
        <v>0</v>
      </c>
      <c r="O47" s="158"/>
      <c r="P47" s="28"/>
      <c r="Q47" s="152">
        <v>0</v>
      </c>
      <c r="R47" s="28" t="s">
        <v>165</v>
      </c>
      <c r="S47" s="28"/>
      <c r="T47" s="111"/>
    </row>
    <row r="48" spans="1:20" ht="409.5" customHeight="1" x14ac:dyDescent="0.25">
      <c r="A48" s="271"/>
      <c r="B48" s="277"/>
      <c r="C48" s="279"/>
      <c r="D48" s="304" t="s">
        <v>119</v>
      </c>
      <c r="E48" s="304" t="s">
        <v>120</v>
      </c>
      <c r="F48" s="304" t="s">
        <v>77</v>
      </c>
      <c r="G48" s="317">
        <v>0.25</v>
      </c>
      <c r="H48" s="319">
        <v>0.25</v>
      </c>
      <c r="I48" s="319">
        <v>0.25</v>
      </c>
      <c r="J48" s="304"/>
      <c r="K48" s="304"/>
      <c r="L48" s="304" t="s">
        <v>129</v>
      </c>
      <c r="M48" s="321">
        <v>0.22</v>
      </c>
      <c r="N48" s="323">
        <v>0.32</v>
      </c>
      <c r="O48" s="165"/>
      <c r="P48" s="28"/>
      <c r="Q48" s="308">
        <f t="shared" si="0"/>
        <v>1.08</v>
      </c>
      <c r="R48" s="326" t="s">
        <v>210</v>
      </c>
      <c r="S48" s="343" t="s">
        <v>211</v>
      </c>
      <c r="T48" s="314"/>
    </row>
    <row r="49" spans="1:20" ht="409.5" customHeight="1" x14ac:dyDescent="0.25">
      <c r="A49" s="271"/>
      <c r="B49" s="315"/>
      <c r="C49" s="304"/>
      <c r="D49" s="328"/>
      <c r="E49" s="328"/>
      <c r="F49" s="328"/>
      <c r="G49" s="329"/>
      <c r="H49" s="330"/>
      <c r="I49" s="330"/>
      <c r="J49" s="328"/>
      <c r="K49" s="328"/>
      <c r="L49" s="328"/>
      <c r="M49" s="331"/>
      <c r="N49" s="332"/>
      <c r="O49" s="316"/>
      <c r="P49" s="134"/>
      <c r="Q49" s="325"/>
      <c r="R49" s="333"/>
      <c r="S49" s="344"/>
      <c r="T49" s="334"/>
    </row>
    <row r="50" spans="1:20" ht="409.5" customHeight="1" x14ac:dyDescent="0.25">
      <c r="A50" s="271"/>
      <c r="B50" s="315"/>
      <c r="C50" s="304"/>
      <c r="D50" s="328"/>
      <c r="E50" s="328"/>
      <c r="F50" s="328"/>
      <c r="G50" s="329"/>
      <c r="H50" s="330"/>
      <c r="I50" s="330"/>
      <c r="J50" s="328"/>
      <c r="K50" s="328"/>
      <c r="L50" s="328"/>
      <c r="M50" s="331"/>
      <c r="N50" s="332"/>
      <c r="O50" s="316"/>
      <c r="P50" s="134"/>
      <c r="Q50" s="325"/>
      <c r="R50" s="333"/>
      <c r="S50" s="344"/>
      <c r="T50" s="334"/>
    </row>
    <row r="51" spans="1:20" ht="409.5" customHeight="1" x14ac:dyDescent="0.25">
      <c r="A51" s="271"/>
      <c r="B51" s="315"/>
      <c r="C51" s="304"/>
      <c r="D51" s="328"/>
      <c r="E51" s="328"/>
      <c r="F51" s="328"/>
      <c r="G51" s="329"/>
      <c r="H51" s="330"/>
      <c r="I51" s="330"/>
      <c r="J51" s="328"/>
      <c r="K51" s="328"/>
      <c r="L51" s="328"/>
      <c r="M51" s="331"/>
      <c r="N51" s="332"/>
      <c r="O51" s="316"/>
      <c r="P51" s="134"/>
      <c r="Q51" s="325"/>
      <c r="R51" s="333"/>
      <c r="S51" s="344"/>
      <c r="T51" s="334"/>
    </row>
    <row r="52" spans="1:20" ht="124.5" customHeight="1" x14ac:dyDescent="0.25">
      <c r="A52" s="271"/>
      <c r="B52" s="315"/>
      <c r="C52" s="304"/>
      <c r="D52" s="286"/>
      <c r="E52" s="286"/>
      <c r="F52" s="286"/>
      <c r="G52" s="318"/>
      <c r="H52" s="320"/>
      <c r="I52" s="320"/>
      <c r="J52" s="286"/>
      <c r="K52" s="286"/>
      <c r="L52" s="286"/>
      <c r="M52" s="322"/>
      <c r="N52" s="324"/>
      <c r="O52" s="316"/>
      <c r="P52" s="134"/>
      <c r="Q52" s="325"/>
      <c r="R52" s="327"/>
      <c r="S52" s="345"/>
      <c r="T52" s="299"/>
    </row>
    <row r="53" spans="1:20" ht="124.5" customHeight="1" x14ac:dyDescent="0.25">
      <c r="A53" s="271"/>
      <c r="B53" s="315"/>
      <c r="C53" s="304"/>
      <c r="D53" s="304" t="s">
        <v>121</v>
      </c>
      <c r="E53" s="304" t="s">
        <v>73</v>
      </c>
      <c r="F53" s="304" t="s">
        <v>60</v>
      </c>
      <c r="G53" s="317">
        <v>0.8</v>
      </c>
      <c r="H53" s="337">
        <v>85</v>
      </c>
      <c r="I53" s="337">
        <v>85</v>
      </c>
      <c r="J53" s="304"/>
      <c r="K53" s="304"/>
      <c r="L53" s="304" t="s">
        <v>129</v>
      </c>
      <c r="M53" s="312">
        <v>80.400000000000006</v>
      </c>
      <c r="N53" s="340">
        <v>90.4</v>
      </c>
      <c r="O53" s="316"/>
      <c r="P53" s="134"/>
      <c r="Q53" s="325">
        <f>(M53+N53)/(H53+I53)</f>
        <v>1.0047058823529413</v>
      </c>
      <c r="R53" s="349" t="s">
        <v>188</v>
      </c>
      <c r="S53" s="346" t="s">
        <v>212</v>
      </c>
      <c r="T53" s="314"/>
    </row>
    <row r="54" spans="1:20" ht="388.5" customHeight="1" thickBot="1" x14ac:dyDescent="0.3">
      <c r="A54" s="271"/>
      <c r="B54" s="274"/>
      <c r="C54" s="280"/>
      <c r="D54" s="335"/>
      <c r="E54" s="335"/>
      <c r="F54" s="335"/>
      <c r="G54" s="336"/>
      <c r="H54" s="338"/>
      <c r="I54" s="338"/>
      <c r="J54" s="335"/>
      <c r="K54" s="335"/>
      <c r="L54" s="335"/>
      <c r="M54" s="339"/>
      <c r="N54" s="341"/>
      <c r="O54" s="166"/>
      <c r="P54" s="94"/>
      <c r="Q54" s="342"/>
      <c r="R54" s="350"/>
      <c r="S54" s="347"/>
      <c r="T54" s="348"/>
    </row>
    <row r="55" spans="1:20" ht="408.75" customHeight="1" x14ac:dyDescent="0.25">
      <c r="A55" s="271"/>
      <c r="B55" s="273" t="s">
        <v>68</v>
      </c>
      <c r="C55" s="278" t="s">
        <v>101</v>
      </c>
      <c r="D55" s="287" t="s">
        <v>74</v>
      </c>
      <c r="E55" s="287" t="s">
        <v>50</v>
      </c>
      <c r="F55" s="287" t="s">
        <v>77</v>
      </c>
      <c r="G55" s="354">
        <v>0.85</v>
      </c>
      <c r="H55" s="355">
        <v>0.21249999999999999</v>
      </c>
      <c r="I55" s="355">
        <v>0.42499999999999999</v>
      </c>
      <c r="J55" s="287"/>
      <c r="K55" s="287"/>
      <c r="L55" s="287" t="s">
        <v>130</v>
      </c>
      <c r="M55" s="292">
        <v>0.21249999999999999</v>
      </c>
      <c r="N55" s="294">
        <v>0.32</v>
      </c>
      <c r="O55" s="91"/>
      <c r="P55" s="22"/>
      <c r="Q55" s="290">
        <f t="shared" si="0"/>
        <v>0.83529411764705885</v>
      </c>
      <c r="R55" s="357" t="s">
        <v>185</v>
      </c>
      <c r="S55" s="359" t="s">
        <v>186</v>
      </c>
      <c r="T55" s="298"/>
    </row>
    <row r="56" spans="1:20" ht="408.75" customHeight="1" x14ac:dyDescent="0.25">
      <c r="A56" s="271"/>
      <c r="B56" s="351"/>
      <c r="C56" s="328"/>
      <c r="D56" s="286"/>
      <c r="E56" s="286"/>
      <c r="F56" s="286"/>
      <c r="G56" s="318"/>
      <c r="H56" s="356"/>
      <c r="I56" s="356"/>
      <c r="J56" s="286"/>
      <c r="K56" s="286"/>
      <c r="L56" s="286"/>
      <c r="M56" s="293"/>
      <c r="N56" s="295"/>
      <c r="O56" s="352"/>
      <c r="P56" s="353"/>
      <c r="Q56" s="325"/>
      <c r="R56" s="358"/>
      <c r="S56" s="360"/>
      <c r="T56" s="299"/>
    </row>
    <row r="57" spans="1:20" ht="193.5" customHeight="1" thickBot="1" x14ac:dyDescent="0.3">
      <c r="A57" s="271"/>
      <c r="B57" s="274"/>
      <c r="C57" s="280"/>
      <c r="D57" s="159" t="s">
        <v>122</v>
      </c>
      <c r="E57" s="159" t="s">
        <v>50</v>
      </c>
      <c r="F57" s="26" t="s">
        <v>77</v>
      </c>
      <c r="G57" s="83">
        <v>0.85</v>
      </c>
      <c r="H57" s="167">
        <v>0.21249999999999999</v>
      </c>
      <c r="I57" s="167">
        <v>0.42499999999999999</v>
      </c>
      <c r="J57" s="50"/>
      <c r="K57" s="50"/>
      <c r="L57" s="159" t="s">
        <v>131</v>
      </c>
      <c r="M57" s="168">
        <v>0.21249999999999999</v>
      </c>
      <c r="N57" s="169">
        <v>0.42499999999999999</v>
      </c>
      <c r="O57" s="169"/>
      <c r="P57" s="50"/>
      <c r="Q57" s="71">
        <f t="shared" si="0"/>
        <v>1</v>
      </c>
      <c r="R57" s="50" t="s">
        <v>189</v>
      </c>
      <c r="S57" s="170" t="s">
        <v>190</v>
      </c>
      <c r="T57" s="171"/>
    </row>
    <row r="58" spans="1:20" ht="99.75" customHeight="1" x14ac:dyDescent="0.25">
      <c r="A58" s="271"/>
      <c r="B58" s="273" t="s">
        <v>69</v>
      </c>
      <c r="C58" s="18" t="s">
        <v>108</v>
      </c>
      <c r="D58" s="172" t="s">
        <v>123</v>
      </c>
      <c r="E58" s="172" t="s">
        <v>124</v>
      </c>
      <c r="F58" s="18" t="s">
        <v>60</v>
      </c>
      <c r="G58" s="173">
        <v>0</v>
      </c>
      <c r="H58" s="76">
        <v>0</v>
      </c>
      <c r="I58" s="76">
        <v>0</v>
      </c>
      <c r="J58" s="89"/>
      <c r="K58" s="89"/>
      <c r="L58" s="18" t="s">
        <v>132</v>
      </c>
      <c r="M58" s="22">
        <v>0</v>
      </c>
      <c r="N58" s="174">
        <v>0</v>
      </c>
      <c r="O58" s="174"/>
      <c r="P58" s="22"/>
      <c r="Q58" s="23">
        <v>0</v>
      </c>
      <c r="R58" s="22" t="s">
        <v>164</v>
      </c>
      <c r="S58" s="22"/>
      <c r="T58" s="93"/>
    </row>
    <row r="59" spans="1:20" ht="102" thickBot="1" x14ac:dyDescent="0.3">
      <c r="A59" s="271"/>
      <c r="B59" s="274"/>
      <c r="C59" s="159" t="s">
        <v>102</v>
      </c>
      <c r="D59" s="175" t="s">
        <v>75</v>
      </c>
      <c r="E59" s="175" t="s">
        <v>76</v>
      </c>
      <c r="F59" s="26" t="s">
        <v>77</v>
      </c>
      <c r="G59" s="175">
        <v>100</v>
      </c>
      <c r="H59" s="99">
        <v>25</v>
      </c>
      <c r="I59" s="99">
        <v>25</v>
      </c>
      <c r="J59" s="50"/>
      <c r="K59" s="50"/>
      <c r="L59" s="159" t="s">
        <v>133</v>
      </c>
      <c r="M59" s="94">
        <v>25</v>
      </c>
      <c r="N59" s="84">
        <v>0</v>
      </c>
      <c r="O59" s="84"/>
      <c r="P59" s="94"/>
      <c r="Q59" s="71">
        <f t="shared" si="0"/>
        <v>0.5</v>
      </c>
      <c r="R59" s="50" t="s">
        <v>187</v>
      </c>
      <c r="S59" s="94"/>
      <c r="T59" s="96"/>
    </row>
    <row r="60" spans="1:20" ht="102" thickBot="1" x14ac:dyDescent="0.3">
      <c r="A60" s="272"/>
      <c r="B60" s="176" t="s">
        <v>70</v>
      </c>
      <c r="C60" s="56" t="s">
        <v>109</v>
      </c>
      <c r="D60" s="177" t="s">
        <v>125</v>
      </c>
      <c r="E60" s="177" t="s">
        <v>126</v>
      </c>
      <c r="F60" s="56" t="s">
        <v>77</v>
      </c>
      <c r="G60" s="178">
        <v>0.15</v>
      </c>
      <c r="H60" s="179">
        <v>7.4999999999999997E-2</v>
      </c>
      <c r="I60" s="179">
        <v>7.4999999999999997E-2</v>
      </c>
      <c r="J60" s="141"/>
      <c r="K60" s="141"/>
      <c r="L60" s="56" t="s">
        <v>134</v>
      </c>
      <c r="M60" s="180">
        <v>0.4012</v>
      </c>
      <c r="N60" s="181">
        <f>922559603/265449178.6</f>
        <v>3.475466030317564</v>
      </c>
      <c r="O60" s="182"/>
      <c r="P60" s="59"/>
      <c r="Q60" s="48">
        <f t="shared" si="0"/>
        <v>25.844440202117092</v>
      </c>
      <c r="R60" s="141" t="s">
        <v>194</v>
      </c>
      <c r="S60" s="62" t="s">
        <v>213</v>
      </c>
      <c r="T60" s="63"/>
    </row>
    <row r="61" spans="1:20" x14ac:dyDescent="0.25">
      <c r="A61" s="183"/>
      <c r="B61" s="184"/>
      <c r="C61" s="185"/>
      <c r="D61" s="186"/>
      <c r="E61" s="186"/>
      <c r="F61" s="187"/>
      <c r="G61" s="188"/>
      <c r="H61" s="186"/>
      <c r="I61" s="188"/>
      <c r="J61" s="187"/>
      <c r="K61" s="187"/>
      <c r="L61" s="189"/>
      <c r="M61" s="190"/>
      <c r="N61" s="191"/>
      <c r="O61" s="191"/>
      <c r="P61" s="191"/>
      <c r="Q61" s="192"/>
      <c r="R61" s="193"/>
      <c r="S61" s="194"/>
      <c r="T61" s="191"/>
    </row>
    <row r="62" spans="1:20" x14ac:dyDescent="0.25">
      <c r="A62" s="183"/>
      <c r="B62" s="184"/>
      <c r="C62" s="185"/>
      <c r="D62" s="186"/>
      <c r="E62" s="186"/>
      <c r="F62" s="187"/>
      <c r="G62" s="186"/>
      <c r="H62" s="186"/>
      <c r="I62" s="186"/>
      <c r="J62" s="187"/>
      <c r="K62" s="187"/>
      <c r="L62" s="189"/>
      <c r="M62" s="189"/>
      <c r="N62" s="191"/>
      <c r="O62" s="191"/>
      <c r="P62" s="191"/>
      <c r="Q62" s="192"/>
      <c r="R62" s="193"/>
      <c r="S62" s="191"/>
      <c r="T62" s="191"/>
    </row>
    <row r="63" spans="1:20" ht="14.25" customHeight="1" x14ac:dyDescent="0.25">
      <c r="A63" s="183"/>
      <c r="B63" s="184"/>
      <c r="C63" s="185"/>
      <c r="D63" s="195"/>
      <c r="E63" s="195"/>
      <c r="F63" s="187"/>
      <c r="G63" s="186"/>
      <c r="H63" s="186"/>
      <c r="I63" s="186"/>
      <c r="J63" s="191"/>
      <c r="K63" s="191"/>
      <c r="L63" s="189"/>
      <c r="M63" s="189"/>
      <c r="N63" s="191"/>
      <c r="O63" s="191"/>
      <c r="P63" s="191"/>
      <c r="Q63" s="192"/>
      <c r="R63" s="193"/>
      <c r="S63" s="196"/>
      <c r="T63" s="191"/>
    </row>
    <row r="64" spans="1:20" ht="14.25" customHeight="1" x14ac:dyDescent="0.25">
      <c r="A64" s="183"/>
      <c r="B64" s="184"/>
      <c r="C64" s="185"/>
      <c r="D64" s="197"/>
      <c r="E64" s="197"/>
      <c r="F64" s="187"/>
      <c r="G64" s="186"/>
      <c r="H64" s="186"/>
      <c r="I64" s="186"/>
      <c r="J64" s="191"/>
      <c r="K64" s="191"/>
      <c r="L64" s="189"/>
      <c r="M64" s="189"/>
      <c r="N64" s="191"/>
      <c r="O64" s="191"/>
      <c r="P64" s="191"/>
      <c r="Q64" s="192"/>
      <c r="R64" s="193"/>
      <c r="S64" s="196"/>
      <c r="T64" s="191"/>
    </row>
    <row r="65" spans="1:20" ht="14.25" customHeight="1" x14ac:dyDescent="0.25">
      <c r="A65" s="183"/>
      <c r="B65" s="184"/>
      <c r="C65" s="185"/>
      <c r="D65" s="197"/>
      <c r="E65" s="197"/>
      <c r="F65" s="187"/>
      <c r="G65" s="186"/>
      <c r="H65" s="186"/>
      <c r="I65" s="186"/>
      <c r="J65" s="191"/>
      <c r="K65" s="191"/>
      <c r="L65" s="189"/>
      <c r="M65" s="198"/>
      <c r="N65" s="191"/>
      <c r="O65" s="191"/>
      <c r="P65" s="191"/>
      <c r="Q65" s="192"/>
      <c r="R65" s="199"/>
      <c r="S65" s="196"/>
      <c r="T65" s="191"/>
    </row>
    <row r="66" spans="1:20" x14ac:dyDescent="0.25">
      <c r="A66" s="183"/>
      <c r="B66" s="184"/>
      <c r="C66" s="185"/>
      <c r="D66" s="186"/>
      <c r="E66" s="186"/>
      <c r="F66" s="187"/>
      <c r="G66" s="188"/>
      <c r="H66" s="200"/>
      <c r="I66" s="200"/>
      <c r="J66" s="191"/>
      <c r="K66" s="191"/>
      <c r="L66" s="189"/>
      <c r="M66" s="190"/>
      <c r="N66" s="191"/>
      <c r="O66" s="191"/>
      <c r="P66" s="191"/>
      <c r="Q66" s="192"/>
      <c r="R66" s="201"/>
      <c r="S66" s="202"/>
      <c r="T66" s="191"/>
    </row>
    <row r="67" spans="1:20" x14ac:dyDescent="0.25">
      <c r="A67" s="183"/>
      <c r="B67" s="184"/>
      <c r="C67" s="185"/>
      <c r="D67" s="186"/>
      <c r="E67" s="186"/>
      <c r="F67" s="187"/>
      <c r="G67" s="188"/>
      <c r="H67" s="188"/>
      <c r="I67" s="188"/>
      <c r="J67" s="191"/>
      <c r="K67" s="191"/>
      <c r="L67" s="189"/>
      <c r="M67" s="190"/>
      <c r="N67" s="191"/>
      <c r="O67" s="191"/>
      <c r="P67" s="191"/>
      <c r="Q67" s="192"/>
      <c r="R67" s="193"/>
      <c r="S67" s="196"/>
      <c r="T67" s="191"/>
    </row>
    <row r="68" spans="1:20" x14ac:dyDescent="0.25">
      <c r="A68" s="183"/>
      <c r="B68" s="184"/>
      <c r="C68" s="185"/>
      <c r="D68" s="186"/>
      <c r="E68" s="186"/>
      <c r="F68" s="187"/>
      <c r="G68" s="203"/>
      <c r="H68" s="203"/>
      <c r="I68" s="203"/>
      <c r="J68" s="191"/>
      <c r="K68" s="191"/>
      <c r="L68" s="189"/>
      <c r="M68" s="198"/>
      <c r="N68" s="191"/>
      <c r="O68" s="191"/>
      <c r="P68" s="191"/>
      <c r="Q68" s="192"/>
      <c r="R68" s="193"/>
      <c r="S68" s="191"/>
      <c r="T68" s="191"/>
    </row>
    <row r="69" spans="1:20" x14ac:dyDescent="0.25">
      <c r="A69" s="183"/>
      <c r="B69" s="184"/>
      <c r="C69" s="185"/>
      <c r="D69" s="186"/>
      <c r="E69" s="186"/>
      <c r="F69" s="187"/>
      <c r="G69" s="188"/>
      <c r="H69" s="188"/>
      <c r="I69" s="188"/>
      <c r="J69" s="191"/>
      <c r="K69" s="191"/>
      <c r="L69" s="189"/>
      <c r="M69" s="190"/>
      <c r="N69" s="191"/>
      <c r="O69" s="191"/>
      <c r="P69" s="191"/>
      <c r="Q69" s="192"/>
      <c r="R69" s="204"/>
      <c r="S69" s="196"/>
      <c r="T69" s="191"/>
    </row>
    <row r="70" spans="1:20" x14ac:dyDescent="0.25">
      <c r="A70" s="183"/>
      <c r="B70" s="184"/>
      <c r="C70" s="185"/>
      <c r="D70" s="186"/>
      <c r="E70" s="186"/>
      <c r="F70" s="187"/>
      <c r="G70" s="186"/>
      <c r="H70" s="186"/>
      <c r="I70" s="186"/>
      <c r="J70" s="191"/>
      <c r="K70" s="191"/>
      <c r="L70" s="189"/>
      <c r="M70" s="189"/>
      <c r="N70" s="191"/>
      <c r="O70" s="191"/>
      <c r="P70" s="191"/>
      <c r="Q70" s="192"/>
      <c r="R70" s="193"/>
      <c r="S70" s="191"/>
      <c r="T70" s="191"/>
    </row>
    <row r="71" spans="1:20" x14ac:dyDescent="0.25">
      <c r="A71" s="183"/>
      <c r="B71" s="184"/>
      <c r="C71" s="185"/>
      <c r="D71" s="186"/>
      <c r="E71" s="186"/>
      <c r="F71" s="187"/>
      <c r="G71" s="188"/>
      <c r="H71" s="200"/>
      <c r="I71" s="200"/>
      <c r="J71" s="191"/>
      <c r="K71" s="191"/>
      <c r="L71" s="189"/>
      <c r="M71" s="190"/>
      <c r="N71" s="191"/>
      <c r="O71" s="191"/>
      <c r="P71" s="191"/>
      <c r="Q71" s="192"/>
      <c r="R71" s="193"/>
      <c r="S71" s="196"/>
      <c r="T71" s="191"/>
    </row>
    <row r="72" spans="1:20" x14ac:dyDescent="0.25">
      <c r="A72" s="183"/>
      <c r="B72" s="184"/>
      <c r="C72" s="185"/>
      <c r="D72" s="186"/>
      <c r="E72" s="186"/>
      <c r="F72" s="187"/>
      <c r="G72" s="186"/>
      <c r="H72" s="186"/>
      <c r="I72" s="186"/>
      <c r="J72" s="191"/>
      <c r="K72" s="191"/>
      <c r="L72" s="189"/>
      <c r="M72" s="189"/>
      <c r="N72" s="191"/>
      <c r="O72" s="191"/>
      <c r="P72" s="191"/>
      <c r="Q72" s="192"/>
      <c r="R72" s="193"/>
      <c r="S72" s="191"/>
      <c r="T72" s="191"/>
    </row>
    <row r="73" spans="1:20" x14ac:dyDescent="0.25">
      <c r="A73" s="183"/>
      <c r="B73" s="184"/>
      <c r="C73" s="185"/>
      <c r="D73" s="186"/>
      <c r="E73" s="186"/>
      <c r="F73" s="187"/>
      <c r="G73" s="186"/>
      <c r="H73" s="186"/>
      <c r="I73" s="186"/>
      <c r="J73" s="191"/>
      <c r="K73" s="191"/>
      <c r="L73" s="189"/>
      <c r="M73" s="190"/>
      <c r="N73" s="191"/>
      <c r="O73" s="191"/>
      <c r="P73" s="191"/>
      <c r="Q73" s="192"/>
      <c r="R73" s="193"/>
      <c r="S73" s="191"/>
      <c r="T73" s="191"/>
    </row>
    <row r="74" spans="1:20" x14ac:dyDescent="0.25">
      <c r="A74" s="183"/>
      <c r="B74" s="184"/>
      <c r="C74" s="185"/>
      <c r="D74" s="186"/>
      <c r="E74" s="186"/>
      <c r="F74" s="187"/>
      <c r="G74" s="186"/>
      <c r="H74" s="186"/>
      <c r="I74" s="186"/>
      <c r="J74" s="191"/>
      <c r="K74" s="191"/>
      <c r="L74" s="189"/>
      <c r="M74" s="205"/>
      <c r="N74" s="191"/>
      <c r="O74" s="191"/>
      <c r="P74" s="191"/>
      <c r="Q74" s="192"/>
      <c r="R74" s="193"/>
      <c r="S74" s="196"/>
      <c r="T74" s="191"/>
    </row>
    <row r="75" spans="1:20" x14ac:dyDescent="0.25">
      <c r="A75" s="183"/>
      <c r="B75" s="184"/>
      <c r="C75" s="206"/>
      <c r="D75" s="189"/>
      <c r="E75" s="189"/>
      <c r="F75" s="191"/>
      <c r="G75" s="189"/>
      <c r="H75" s="207"/>
      <c r="I75" s="189"/>
      <c r="J75" s="191"/>
      <c r="K75" s="191"/>
      <c r="L75" s="189"/>
      <c r="M75" s="189"/>
      <c r="N75" s="191"/>
      <c r="O75" s="191"/>
      <c r="P75" s="191"/>
      <c r="Q75" s="192"/>
      <c r="R75" s="191"/>
      <c r="S75" s="196"/>
      <c r="T75" s="191"/>
    </row>
    <row r="76" spans="1:20" x14ac:dyDescent="0.25">
      <c r="A76" s="183"/>
      <c r="B76" s="184"/>
      <c r="C76" s="208"/>
      <c r="D76" s="189"/>
      <c r="E76" s="189"/>
      <c r="F76" s="191"/>
      <c r="G76" s="207"/>
      <c r="H76" s="207"/>
      <c r="I76" s="189"/>
      <c r="J76" s="191"/>
      <c r="K76" s="191"/>
      <c r="L76" s="189"/>
      <c r="M76" s="209"/>
      <c r="N76" s="191"/>
      <c r="O76" s="191"/>
      <c r="P76" s="191"/>
      <c r="Q76" s="192"/>
      <c r="R76" s="189"/>
      <c r="S76" s="196"/>
      <c r="T76" s="191"/>
    </row>
    <row r="77" spans="1:20" x14ac:dyDescent="0.25">
      <c r="A77" s="183"/>
      <c r="B77" s="210"/>
      <c r="C77" s="189"/>
      <c r="D77" s="189"/>
      <c r="E77" s="189"/>
      <c r="F77" s="191"/>
      <c r="G77" s="211"/>
      <c r="H77" s="212"/>
      <c r="I77" s="213"/>
      <c r="J77" s="191"/>
      <c r="K77" s="191"/>
      <c r="L77" s="189"/>
      <c r="M77" s="190"/>
      <c r="N77" s="191"/>
      <c r="O77" s="191"/>
      <c r="P77" s="191"/>
      <c r="Q77" s="192"/>
      <c r="R77" s="191"/>
      <c r="S77" s="214"/>
      <c r="T77" s="191"/>
    </row>
    <row r="78" spans="1:20" x14ac:dyDescent="0.25">
      <c r="A78" s="183"/>
      <c r="B78" s="267"/>
      <c r="C78" s="269"/>
      <c r="D78" s="189"/>
      <c r="E78" s="189"/>
      <c r="F78" s="191"/>
      <c r="G78" s="207"/>
      <c r="H78" s="207"/>
      <c r="I78" s="189"/>
      <c r="J78" s="191"/>
      <c r="K78" s="191"/>
      <c r="L78" s="189"/>
      <c r="M78" s="8"/>
      <c r="N78" s="191"/>
      <c r="O78" s="191"/>
      <c r="P78" s="191"/>
      <c r="Q78" s="192"/>
      <c r="R78" s="265"/>
      <c r="S78" s="265"/>
      <c r="T78" s="191"/>
    </row>
    <row r="79" spans="1:20" x14ac:dyDescent="0.25">
      <c r="A79" s="183"/>
      <c r="B79" s="268"/>
      <c r="C79" s="266"/>
      <c r="D79" s="189"/>
      <c r="E79" s="189"/>
      <c r="F79" s="191"/>
      <c r="G79" s="211"/>
      <c r="H79" s="211"/>
      <c r="I79" s="190"/>
      <c r="J79" s="191"/>
      <c r="K79" s="191"/>
      <c r="L79" s="189"/>
      <c r="M79" s="209"/>
      <c r="N79" s="191"/>
      <c r="O79" s="191"/>
      <c r="P79" s="191"/>
      <c r="Q79" s="192"/>
      <c r="R79" s="266"/>
      <c r="S79" s="266"/>
      <c r="T79" s="191"/>
    </row>
    <row r="80" spans="1:20" x14ac:dyDescent="0.25">
      <c r="A80" s="183"/>
      <c r="B80" s="210"/>
      <c r="C80" s="189"/>
      <c r="D80" s="189"/>
      <c r="E80" s="189"/>
      <c r="F80" s="191"/>
      <c r="G80" s="211"/>
      <c r="H80" s="212"/>
      <c r="I80" s="213"/>
      <c r="J80" s="191"/>
      <c r="K80" s="191"/>
      <c r="L80" s="189"/>
      <c r="M80" s="215"/>
      <c r="N80" s="191"/>
      <c r="O80" s="191"/>
      <c r="P80" s="191"/>
      <c r="Q80" s="192"/>
      <c r="R80" s="191"/>
      <c r="S80" s="196"/>
      <c r="T80" s="191"/>
    </row>
    <row r="81" spans="1:2" x14ac:dyDescent="0.25">
      <c r="A81" s="183"/>
      <c r="B81" s="216"/>
    </row>
  </sheetData>
  <mergeCells count="126">
    <mergeCell ref="N55:N56"/>
    <mergeCell ref="Q55:Q56"/>
    <mergeCell ref="R55:R56"/>
    <mergeCell ref="S55:S56"/>
    <mergeCell ref="T55:T56"/>
    <mergeCell ref="I55:I56"/>
    <mergeCell ref="J55:J56"/>
    <mergeCell ref="K55:K56"/>
    <mergeCell ref="L55:L56"/>
    <mergeCell ref="M55:M56"/>
    <mergeCell ref="D55:D56"/>
    <mergeCell ref="E55:E56"/>
    <mergeCell ref="F55:F56"/>
    <mergeCell ref="G55:G56"/>
    <mergeCell ref="H55:H56"/>
    <mergeCell ref="N53:N54"/>
    <mergeCell ref="Q53:Q54"/>
    <mergeCell ref="R53:R54"/>
    <mergeCell ref="S53:S54"/>
    <mergeCell ref="T53:T54"/>
    <mergeCell ref="I53:I54"/>
    <mergeCell ref="J53:J54"/>
    <mergeCell ref="K53:K54"/>
    <mergeCell ref="L53:L54"/>
    <mergeCell ref="M53:M54"/>
    <mergeCell ref="D53:D54"/>
    <mergeCell ref="E53:E54"/>
    <mergeCell ref="F53:F54"/>
    <mergeCell ref="G53:G54"/>
    <mergeCell ref="H53:H54"/>
    <mergeCell ref="T40:T41"/>
    <mergeCell ref="D48:D52"/>
    <mergeCell ref="E48:E52"/>
    <mergeCell ref="F48:F52"/>
    <mergeCell ref="G48:G52"/>
    <mergeCell ref="H48:H52"/>
    <mergeCell ref="I48:I52"/>
    <mergeCell ref="J48:J52"/>
    <mergeCell ref="K48:K52"/>
    <mergeCell ref="L48:L52"/>
    <mergeCell ref="M48:M52"/>
    <mergeCell ref="N48:N52"/>
    <mergeCell ref="Q48:Q52"/>
    <mergeCell ref="R48:R52"/>
    <mergeCell ref="T48:T52"/>
    <mergeCell ref="S48:S52"/>
    <mergeCell ref="S38:S39"/>
    <mergeCell ref="T38:T39"/>
    <mergeCell ref="D40:D41"/>
    <mergeCell ref="E40:E41"/>
    <mergeCell ref="F40:F41"/>
    <mergeCell ref="G40:G41"/>
    <mergeCell ref="H40:H41"/>
    <mergeCell ref="I40:I41"/>
    <mergeCell ref="J40:J41"/>
    <mergeCell ref="K40:K41"/>
    <mergeCell ref="L40:L41"/>
    <mergeCell ref="M40:M41"/>
    <mergeCell ref="N40:N41"/>
    <mergeCell ref="Q40:Q41"/>
    <mergeCell ref="R40:R41"/>
    <mergeCell ref="S40:S41"/>
    <mergeCell ref="K38:K39"/>
    <mergeCell ref="L38:L39"/>
    <mergeCell ref="M38:M39"/>
    <mergeCell ref="N38:N39"/>
    <mergeCell ref="Q38:Q39"/>
    <mergeCell ref="A16:A60"/>
    <mergeCell ref="B58:B59"/>
    <mergeCell ref="D16:D17"/>
    <mergeCell ref="D19:D20"/>
    <mergeCell ref="B38:B45"/>
    <mergeCell ref="C38:C45"/>
    <mergeCell ref="B46:B54"/>
    <mergeCell ref="C46:C54"/>
    <mergeCell ref="B55:B57"/>
    <mergeCell ref="C55:C57"/>
    <mergeCell ref="B26:B27"/>
    <mergeCell ref="C26:C27"/>
    <mergeCell ref="B28:B29"/>
    <mergeCell ref="B30:B33"/>
    <mergeCell ref="B34:B35"/>
    <mergeCell ref="C34:C35"/>
    <mergeCell ref="B16:B21"/>
    <mergeCell ref="C16:C20"/>
    <mergeCell ref="B24:B25"/>
    <mergeCell ref="C24:C25"/>
    <mergeCell ref="S78:S79"/>
    <mergeCell ref="B78:B79"/>
    <mergeCell ref="C78:C79"/>
    <mergeCell ref="R78:R79"/>
    <mergeCell ref="R38:R39"/>
    <mergeCell ref="D38:D39"/>
    <mergeCell ref="E38:E39"/>
    <mergeCell ref="F38:F39"/>
    <mergeCell ref="G38:G39"/>
    <mergeCell ref="H38:H39"/>
    <mergeCell ref="I38:I39"/>
    <mergeCell ref="J38:J39"/>
    <mergeCell ref="T14:T15"/>
    <mergeCell ref="Q14:Q15"/>
    <mergeCell ref="R14:R15"/>
    <mergeCell ref="S14:S15"/>
    <mergeCell ref="D14:D15"/>
    <mergeCell ref="E14:E15"/>
    <mergeCell ref="G14:G15"/>
    <mergeCell ref="F14:F15"/>
    <mergeCell ref="M14:P14"/>
    <mergeCell ref="L14:L15"/>
    <mergeCell ref="A2:D4"/>
    <mergeCell ref="E2:R4"/>
    <mergeCell ref="D7:H7"/>
    <mergeCell ref="D8:H8"/>
    <mergeCell ref="D9:H9"/>
    <mergeCell ref="A7:C7"/>
    <mergeCell ref="A8:C8"/>
    <mergeCell ref="A9:C9"/>
    <mergeCell ref="A10:C11"/>
    <mergeCell ref="G11:H11"/>
    <mergeCell ref="G10:H10"/>
    <mergeCell ref="H14:K14"/>
    <mergeCell ref="B14:B15"/>
    <mergeCell ref="A14:A15"/>
    <mergeCell ref="C14:C15"/>
    <mergeCell ref="D10:D11"/>
    <mergeCell ref="F10:F11"/>
  </mergeCells>
  <conditionalFormatting sqref="D44:E44">
    <cfRule type="duplicateValues" dxfId="1" priority="2"/>
  </conditionalFormatting>
  <conditionalFormatting sqref="D37:E37">
    <cfRule type="duplicateValues" dxfId="0" priority="1"/>
  </conditionalFormatting>
  <hyperlinks>
    <hyperlink ref="S19" r:id="rId1" xr:uid="{9D7CAD5D-F4BC-4CBE-9869-8842361A528A}"/>
    <hyperlink ref="S17" r:id="rId2" xr:uid="{369F8BF3-C615-42B5-AEFF-2ED25553FD60}"/>
    <hyperlink ref="S20" r:id="rId3" xr:uid="{4FA62B8D-E570-4110-B467-4BF52E24E70A}"/>
    <hyperlink ref="S22" r:id="rId4" xr:uid="{3A1C7C84-BCEF-414F-9352-98B5355A1564}"/>
    <hyperlink ref="S23" r:id="rId5" xr:uid="{AD90439F-2EC1-47BE-A9FE-35C91AB3119A}"/>
    <hyperlink ref="S24" r:id="rId6" xr:uid="{D8C0E1A1-33CF-45E0-8BF5-2BDCB4186D37}"/>
    <hyperlink ref="S26" r:id="rId7" xr:uid="{3CF8CA48-4EA2-4AD9-A51D-79ADBD96F7AB}"/>
    <hyperlink ref="S27" r:id="rId8" xr:uid="{97DB6693-8157-41D3-AC10-2DFA45972AF7}"/>
    <hyperlink ref="S28" r:id="rId9" display="https://drive.google.com/drive/folders/1h8sXaIVgkoqVYgi2aoESIF5MUOE5zfVC" xr:uid="{54A71BD7-D2D2-42E7-9255-C82EE79B9B14}"/>
    <hyperlink ref="S31" r:id="rId10" xr:uid="{968ACC7A-3FA3-47E0-9526-0EFF3840A5C9}"/>
    <hyperlink ref="S32" r:id="rId11" display="https://drive.google.com/drive/folders/1XYIgFoWpnNW3OlY-gUMreOIMTlKMDnl44" xr:uid="{E478534B-42CF-4FD8-A85E-0B07EC4B34C1}"/>
    <hyperlink ref="S34" r:id="rId12" xr:uid="{B47818B1-A0E3-46EE-B8F5-4152076C0E96}"/>
    <hyperlink ref="S37" r:id="rId13" xr:uid="{35A6BB5C-7850-42E4-850A-D2351F3C7D38}"/>
    <hyperlink ref="S42" r:id="rId14" xr:uid="{6512E59D-7A0A-481E-88B2-80589ADC8F92}"/>
    <hyperlink ref="S43" r:id="rId15" xr:uid="{720ED21C-F297-4DEA-9469-9E7017FF6862}"/>
    <hyperlink ref="S55" r:id="rId16" xr:uid="{A2C1F462-0496-441A-B3BF-7A024D07EE9B}"/>
    <hyperlink ref="S60" r:id="rId17" xr:uid="{FEF50B1F-2E10-4D94-B558-A7E66D51694F}"/>
    <hyperlink ref="S53" r:id="rId18" xr:uid="{EE7D6664-53DD-4844-9000-5AA40E2881AF}"/>
    <hyperlink ref="S57" r:id="rId19" xr:uid="{ACFEC906-DDD5-441E-A760-C44429381323}"/>
  </hyperlinks>
  <pageMargins left="0.7" right="0.7" top="0.75" bottom="0.75" header="0.3" footer="0.3"/>
  <pageSetup paperSize="119" scale="23" fitToHeight="0" orientation="landscape" horizontalDpi="1200" verticalDpi="1200" r:id="rId20"/>
  <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B446AE0D-E2C5-4D79-B571-E40167AAFE92}">
          <x14:formula1>
            <xm:f>Hoja2!$D$5:$D$9</xm:f>
          </x14:formula1>
          <xm:sqref>F16:F38 F40 F42:F51 F53 F55 F57:F60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CD9B3-FC55-4B2C-B733-0962DF7BC025}">
  <dimension ref="C5:D12"/>
  <sheetViews>
    <sheetView topLeftCell="A4" workbookViewId="0">
      <selection activeCell="D16" sqref="D16"/>
    </sheetView>
  </sheetViews>
  <sheetFormatPr baseColWidth="10" defaultRowHeight="15" x14ac:dyDescent="0.25"/>
  <sheetData>
    <row r="5" spans="3:4" x14ac:dyDescent="0.25">
      <c r="C5" s="1"/>
      <c r="D5" s="3" t="s">
        <v>192</v>
      </c>
    </row>
    <row r="6" spans="3:4" x14ac:dyDescent="0.25">
      <c r="C6" s="1"/>
      <c r="D6" s="3" t="s">
        <v>193</v>
      </c>
    </row>
    <row r="7" spans="3:4" x14ac:dyDescent="0.25">
      <c r="C7" s="1"/>
      <c r="D7" s="4" t="s">
        <v>77</v>
      </c>
    </row>
    <row r="8" spans="3:4" x14ac:dyDescent="0.25">
      <c r="C8" s="1"/>
      <c r="D8" s="3" t="s">
        <v>59</v>
      </c>
    </row>
    <row r="9" spans="3:4" x14ac:dyDescent="0.25">
      <c r="C9" s="1"/>
      <c r="D9" s="3" t="s">
        <v>60</v>
      </c>
    </row>
    <row r="10" spans="3:4" x14ac:dyDescent="0.25">
      <c r="C10" s="1"/>
      <c r="D10" s="2"/>
    </row>
    <row r="11" spans="3:4" x14ac:dyDescent="0.25">
      <c r="C11" s="1"/>
      <c r="D11" s="2"/>
    </row>
    <row r="12" spans="3:4" x14ac:dyDescent="0.25">
      <c r="C12" s="1"/>
      <c r="D1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 SEMESTRE</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2023-05-27T01:46:47Z</cp:lastPrinted>
  <dcterms:created xsi:type="dcterms:W3CDTF">2021-05-24T23:54:15Z</dcterms:created>
  <dcterms:modified xsi:type="dcterms:W3CDTF">2023-05-27T01:51:29Z</dcterms:modified>
</cp:coreProperties>
</file>