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F:\PLANEACION 2016-2023\2020\24-TELETRABAJO\PLANES INSTITUCIONALES Y SECTORIALES\PDI 2020 - 2023\SEGUIMIENTOS 2020\"/>
    </mc:Choice>
  </mc:AlternateContent>
  <xr:revisionPtr revIDLastSave="0" documentId="13_ncr:1_{52638788-ECFB-4818-9A17-85F8AF6BF4AC}" xr6:coauthVersionLast="36" xr6:coauthVersionMax="47" xr10:uidLastSave="{00000000-0000-0000-0000-000000000000}"/>
  <bookViews>
    <workbookView xWindow="0" yWindow="0" windowWidth="28800" windowHeight="11925" xr2:uid="{662EB3E7-D06C-40A6-92F7-9BA42E52AE32}"/>
  </bookViews>
  <sheets>
    <sheet name="Hoja1" sheetId="1" r:id="rId1"/>
    <sheet name="Hoja 2" sheetId="3" state="hidden" r:id="rId2"/>
    <sheet name="Hoja2" sheetId="2" state="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5" i="1" l="1"/>
  <c r="M55" i="1"/>
  <c r="N54" i="1"/>
  <c r="M54" i="1"/>
  <c r="O33" i="1" l="1"/>
  <c r="O17" i="1" l="1"/>
  <c r="I55" i="1" l="1"/>
  <c r="J55" i="1" s="1"/>
  <c r="K55" i="1" s="1"/>
  <c r="H55" i="1"/>
  <c r="H52" i="1"/>
  <c r="I52" i="1" s="1"/>
  <c r="J52" i="1" s="1"/>
  <c r="K52" i="1" s="1"/>
  <c r="I51" i="1"/>
  <c r="J51" i="1" s="1"/>
  <c r="K51" i="1" s="1"/>
  <c r="H51" i="1"/>
  <c r="H48" i="1"/>
  <c r="I48" i="1" s="1"/>
  <c r="J48" i="1" s="1"/>
  <c r="K48" i="1" s="1"/>
  <c r="H43" i="1"/>
  <c r="I43" i="1" s="1"/>
  <c r="J43" i="1" s="1"/>
  <c r="K43" i="1" s="1"/>
  <c r="H41" i="1"/>
  <c r="I41" i="1" s="1"/>
  <c r="J41" i="1" s="1"/>
  <c r="K41" i="1" s="1"/>
  <c r="H39" i="1"/>
  <c r="I39" i="1" s="1"/>
  <c r="J39" i="1" s="1"/>
  <c r="K39" i="1" s="1"/>
  <c r="H30" i="1"/>
  <c r="I30" i="1" s="1"/>
  <c r="J30" i="1" s="1"/>
  <c r="K30" i="1" s="1"/>
  <c r="O55" i="1" l="1"/>
  <c r="I31" i="1"/>
  <c r="J31" i="1" s="1"/>
  <c r="K31" i="1" s="1"/>
  <c r="H31" i="1"/>
  <c r="H29" i="1"/>
  <c r="I29" i="1" s="1"/>
  <c r="J29" i="1" s="1"/>
  <c r="K29" i="1" s="1"/>
  <c r="H27" i="1"/>
  <c r="I27" i="1" s="1"/>
  <c r="J27" i="1" s="1"/>
  <c r="K27" i="1" s="1"/>
  <c r="J25" i="1"/>
  <c r="O34" i="1" l="1"/>
  <c r="O24" i="1"/>
  <c r="O25" i="1"/>
  <c r="O26" i="1"/>
  <c r="O27" i="1"/>
  <c r="O28" i="1"/>
  <c r="O29" i="1"/>
  <c r="O30" i="1"/>
  <c r="O31" i="1"/>
  <c r="O38" i="1"/>
  <c r="O39" i="1"/>
  <c r="O41" i="1"/>
  <c r="O42" i="1"/>
  <c r="O47" i="1"/>
  <c r="O48" i="1"/>
  <c r="O50" i="1"/>
  <c r="O51" i="1"/>
  <c r="O54" i="1"/>
  <c r="O21" i="1"/>
  <c r="O19" i="1" l="1"/>
</calcChain>
</file>

<file path=xl/sharedStrings.xml><?xml version="1.0" encoding="utf-8"?>
<sst xmlns="http://schemas.openxmlformats.org/spreadsheetml/2006/main" count="225" uniqueCount="188">
  <si>
    <t>Nombre del Proceso:</t>
  </si>
  <si>
    <t>Líder del Proceso:</t>
  </si>
  <si>
    <t>Fecha del Reporte:</t>
  </si>
  <si>
    <t>Periodo de Medición:</t>
  </si>
  <si>
    <t>Desde</t>
  </si>
  <si>
    <t>Hasta</t>
  </si>
  <si>
    <t>dd/mm/aaaa</t>
  </si>
  <si>
    <t>Meta Programada</t>
  </si>
  <si>
    <t>Responsable</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</si>
  <si>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</si>
  <si>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</si>
  <si>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</si>
  <si>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</si>
  <si>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</si>
  <si>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</si>
  <si>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</si>
  <si>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</si>
  <si>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</si>
  <si>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</si>
  <si>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</si>
  <si>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</si>
  <si>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</si>
  <si>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</si>
  <si>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Planeción y mejoramiento</t>
  </si>
  <si>
    <t>Silvia Montoya Duffis</t>
  </si>
  <si>
    <t>Plan de Desarrollo Institucional 2020 - 2023</t>
  </si>
  <si>
    <t>Cantidad de docentes capacitados</t>
  </si>
  <si>
    <t>META</t>
  </si>
  <si>
    <t>Vicerrectoría Administrativa y Financiera: Jefe de Talento Humano</t>
  </si>
  <si>
    <t>Vicerrectoría Administrativa y Financiera: Jefe de Talento Humano - Coordinación Académica</t>
  </si>
  <si>
    <t xml:space="preserve"> Consolidar alianzas estratégicas para la articulación interinstitucional, ampliación de oferta y la inclusión de mejores prácticas.</t>
  </si>
  <si>
    <t>Implementar la política de Internacionalización</t>
  </si>
  <si>
    <t>LÍNEAS TEMÁTICAS PDI</t>
  </si>
  <si>
    <t>Gestión Académica</t>
  </si>
  <si>
    <t>Alianzas estratégicas</t>
  </si>
  <si>
    <t>Redifinición institucional</t>
  </si>
  <si>
    <t>Idiomas</t>
  </si>
  <si>
    <t>Movilidad académica</t>
  </si>
  <si>
    <t>Extensión y proyección social</t>
  </si>
  <si>
    <t>Acceso, permanencia y graduación</t>
  </si>
  <si>
    <t>Investigación - Ciencia, tecnología e innovación</t>
  </si>
  <si>
    <t>Emprendimiento</t>
  </si>
  <si>
    <t>Autoevaluación institucional y de programas</t>
  </si>
  <si>
    <t>Porcentaje de usuarios que califican satisfactoriamente los servicios de la biblioteca</t>
  </si>
  <si>
    <t>(# de usuarios que califican satisfactoriamente los servicios de la biblioteca/# de usuarios de la biblioteca)*100</t>
  </si>
  <si>
    <t>Número de alianzas estratégicas consolidadas</t>
  </si>
  <si>
    <t xml:space="preserve"># de personas formados </t>
  </si>
  <si>
    <t>(# de acciones implementadas / # de acciones planeadas) * 100</t>
  </si>
  <si>
    <t>% de cumplimiento en la Movilidad nacional e internacional  </t>
  </si>
  <si>
    <t>Porcentaje de implementación de las estrategias definidas</t>
  </si>
  <si>
    <t>(# estrategias ejecutadas/ # de estrategias identificadas) * 100</t>
  </si>
  <si>
    <t>Porcentaje de acciones implementadas</t>
  </si>
  <si>
    <t>(# de acciones implementadas/ # de acciones programadas) * 100</t>
  </si>
  <si>
    <t># de productos propios generados de la gestión investigativa institucional</t>
  </si>
  <si>
    <t># de iniciativas financiadas</t>
  </si>
  <si>
    <t>(# de acciones implementadas/ # de acciones formuladas) * 100</t>
  </si>
  <si>
    <t>Semestral</t>
  </si>
  <si>
    <t>Anual</t>
  </si>
  <si>
    <t>Vicerrectoría Académica</t>
  </si>
  <si>
    <t>Vicerrectoría Académica: Coordinación de Extensión</t>
  </si>
  <si>
    <t>Vicerrectoría Académica: Coordinación de Bienestar</t>
  </si>
  <si>
    <t>Vicerrectoría Académica: Coordinación Académica y Bienestar</t>
  </si>
  <si>
    <t>Vicerrectoría Académica: Coordinación de investigación</t>
  </si>
  <si>
    <t>Gestión del talento humano</t>
  </si>
  <si>
    <t>Direccionamiento estratégico, planeación y MIPG</t>
  </si>
  <si>
    <t>Control y Evaluación Institucional</t>
  </si>
  <si>
    <t>Infraestructura</t>
  </si>
  <si>
    <t>Gestión financiera</t>
  </si>
  <si>
    <t>Acciones para fomentar la cultura de autocontrol y autoregulación</t>
  </si>
  <si>
    <t>Cantidad de mts² de la institución adecuados y dotados</t>
  </si>
  <si>
    <t>Trimestral</t>
  </si>
  <si>
    <t>Incrementar la apropiación de uso de recursos biliográficos a nivel institucional</t>
  </si>
  <si>
    <t>Redefinir la naturaleza institucional de acuerdo con el plan estratégico</t>
  </si>
  <si>
    <t>Implementar estrategias para el mejoramiento del nivel de la segunda lengua en la comunidad educativa</t>
  </si>
  <si>
    <t xml:space="preserve">Fortalecer el proceso de extensión y proyección social </t>
  </si>
  <si>
    <t>Atender las necesidades de los egresados</t>
  </si>
  <si>
    <t>Incrementar la cantidad estudiantes que acceden, permanecen y se graduan del INFOTEP</t>
  </si>
  <si>
    <t>Disminuir la deserción estudiantil</t>
  </si>
  <si>
    <t>Contribuir a la construcción de conocimiento y al desarrollo de la Ciencia, la Tecnología y la Innovación con el fin de contribuir a la cultura investigativa y construcción del conocimiento en la comunidad educativa</t>
  </si>
  <si>
    <t xml:space="preserve">Ejecutar el modelo de autoevaluación institucional y programas de manera eficiente y eficaz   </t>
  </si>
  <si>
    <t>Fortalecer el liderazgo y el talento humano bajo los principios de integridad y legalidad, como motores de la generación de los resultados institucionales.</t>
  </si>
  <si>
    <t>Promover el mejoramiento continuo, a través de acciones, métodos y procedimientos de control y de gestión del riesgo, así como mecanismos para la prevención y evaluación de éste.</t>
  </si>
  <si>
    <t>Dotar y adecuar la institución con los recursos físicos y tecnológicos necesarios</t>
  </si>
  <si>
    <t>Ampliar la oferta académica institucional con pertinencia</t>
  </si>
  <si>
    <t>Implementar una metodología para la mejora del desempeño en las pruebas saber PRO</t>
  </si>
  <si>
    <t>Formular e Implementar el plan de discapacidad</t>
  </si>
  <si>
    <t>Diseñar y poner en marcha una estrategia institucional para el fortalecimiento e implementación de iniciativas de emprendimiento de la comunidad educativa</t>
  </si>
  <si>
    <t>Definir la ruta estratégica que guiará la gestión institucional, con miras a garantizar los derechos, satisfacer las necesidades y solucionar los problemas de los ciudadanos, así como fortalecer la confianza ciudadana y la legitimidad.</t>
  </si>
  <si>
    <t>Realizar las gestiones pertinentes para la obtención de una sede propia para el INFOTEP de San Andrés</t>
  </si>
  <si>
    <t xml:space="preserve">Fomentar acciones para el aumento de ingresos por recursos propios </t>
  </si>
  <si>
    <t>Política de Gestión Estratégica del Talento Humano implementada (% Acumulado)</t>
  </si>
  <si>
    <t>Código de integridad implementado (% Acumulado)</t>
  </si>
  <si>
    <t>Porcentaje de funcionarios formados</t>
  </si>
  <si>
    <t xml:space="preserve">Cantidad de docentes formados </t>
  </si>
  <si>
    <t>% Porcentaje implementación de políticas y planes institucionales</t>
  </si>
  <si>
    <t>% de mejoramiento en los resultados del MIPG medidos a través del FURAG. </t>
  </si>
  <si>
    <t>Acciones de monitoreo y supervisión para la mejora contínua</t>
  </si>
  <si>
    <t>Iniciativa formulada</t>
  </si>
  <si>
    <t xml:space="preserve">% de aumento de ingresos por recursos propios </t>
  </si>
  <si>
    <t>Lideran: Rectoría y Planeación con apoyo de todos los procesos</t>
  </si>
  <si>
    <t>Todos los procesos</t>
  </si>
  <si>
    <t>Líderes de Procesos</t>
  </si>
  <si>
    <t>Control Interno y Planeación</t>
  </si>
  <si>
    <t>Control Interno</t>
  </si>
  <si>
    <t>Rectoría y Planeación</t>
  </si>
  <si>
    <t>Vicerrectoría Administrativa y Financiera</t>
  </si>
  <si>
    <t>Rectoría</t>
  </si>
  <si>
    <t>Aumento de cobertura de programas académicos</t>
  </si>
  <si>
    <t># de programas técnicos profesionales nuevos registrados en SACES</t>
  </si>
  <si>
    <t># de programas técnicos laborales registrados en la secretaría de educación</t>
  </si>
  <si>
    <t>Cantidad de programas registrados</t>
  </si>
  <si>
    <t># de programas técnicos profesionales existentes registrados en SACES</t>
  </si>
  <si>
    <t>Aumento de estudiantes matriculados</t>
  </si>
  <si>
    <t xml:space="preserve">Número de estudiantes matriculados en programas técnicos profesionales </t>
  </si>
  <si>
    <t xml:space="preserve">Número de estudiantes matriculados en programas técnicos laborales </t>
  </si>
  <si>
    <t>Cantidad de alianzas estratégicas consolidadas</t>
  </si>
  <si>
    <t>Institución redefinida</t>
  </si>
  <si>
    <t>Un (1) Documento de redefinición institucional formulado y aprobado</t>
  </si>
  <si>
    <t xml:space="preserve">Número  de personas formadas </t>
  </si>
  <si>
    <t>% porcentaje de implementación de la política</t>
  </si>
  <si>
    <t>Número de egresados que participaron en las estrategias</t>
  </si>
  <si>
    <t># de egresados que participaron en las estrategias</t>
  </si>
  <si>
    <t>Cantidad de estudiantes beneficiados con el plan de acceso, permanencia y graduación.</t>
  </si>
  <si>
    <t># de estudiantes beneficiados por las acciones del plan de acceso, permanencia y graduación</t>
  </si>
  <si>
    <t>Porcentaje de Fortalecimiento de los resultados institucionales en las Pruebas Saber pro</t>
  </si>
  <si>
    <t>% de aumento del promedio global de la institución en las pruebas Saber Pro con respecto al año inmediatamente anterior</t>
  </si>
  <si>
    <t>Reducción de la deserción estudiantil</t>
  </si>
  <si>
    <t xml:space="preserve"># de estudiantes que desiertan/ # de estudiantes matriculados </t>
  </si>
  <si>
    <t>Generación de conocimiento</t>
  </si>
  <si>
    <t># de estudiantes pertenencientes a semilleros de investigacion</t>
  </si>
  <si>
    <t>Emprendimientos de la comunidad educativa financiados</t>
  </si>
  <si>
    <t>Aplicación del modelo de autoevaluación</t>
  </si>
  <si>
    <t>Vicerrectoría Académica: Biblioteca</t>
  </si>
  <si>
    <t>META AL CANZADA</t>
  </si>
  <si>
    <t>Mensual</t>
  </si>
  <si>
    <t>Bimestral</t>
  </si>
  <si>
    <t>Cantidad de alianzas estratégicas existentes evaluadas</t>
  </si>
  <si>
    <t># de alianzas estratégicas existentes evaluadas</t>
  </si>
  <si>
    <t>Porcentaje de estudiantes y docentes formados en ingles</t>
  </si>
  <si>
    <t>% de estudiantes y docentes con nivel de Inglés alto  </t>
  </si>
  <si>
    <t xml:space="preserve">Participación de estudiantes en los semilleros de investigación </t>
  </si>
  <si>
    <t xml:space="preserve">Implementar la política de Gestión Estratégica del Talento Humano </t>
  </si>
  <si>
    <t>Implementar el código de Integridad</t>
  </si>
  <si>
    <t>Aumentar la planta de personal de docentes</t>
  </si>
  <si>
    <t>Planta de personal de docentes aumentada</t>
  </si>
  <si>
    <t>Capacitar a los docentes en saberes transversales</t>
  </si>
  <si>
    <t>Formar a funcionarios  en programas de posgrados (especialización, maestría o doctorado)</t>
  </si>
  <si>
    <t>Definir documento estrategico para un horizonte de diez (10) años</t>
  </si>
  <si>
    <t>Documento Plan Estratégico 2020-2030  Aprobado por el Consejo Directivo</t>
  </si>
  <si>
    <t>Ejecución del Plan Estratégico 2020-2030</t>
  </si>
  <si>
    <t>Fortalecer la gobernabilidad de la institución por medio de la puesta en marcha de todas las políticas y planes institucionales (Misionales y MIPG)</t>
  </si>
  <si>
    <t xml:space="preserve">Fomentar la cultura de autocontrol y autoregulación en la institución   </t>
  </si>
  <si>
    <t>Implementar actividades de monitoreo y supervisión continua en la entidad</t>
  </si>
  <si>
    <r>
      <t xml:space="preserve">Formular una iniciativa para  la adquisición de una sede propia </t>
    </r>
    <r>
      <rPr>
        <sz val="11"/>
        <rFont val="Calibri"/>
        <family val="2"/>
        <scheme val="minor"/>
      </rPr>
      <t>institucional a través del  Sistema General de Regalías y/o Otras fuentes de financiación</t>
    </r>
  </si>
  <si>
    <t>Realizar mejoras a la infraestructura física del INFOTEP</t>
  </si>
  <si>
    <t>Gestionar acciones para el aumento de los ingresos de recursos propios</t>
  </si>
  <si>
    <t>El documento tuvo un 95% de avance en su formulación y continuó en revisión, no existe avance luego del ultimo seguimiento (30 de marzo), se planea terminar revisión a finales del mes en curso (Junio). El porcentaje permanece igual.</t>
  </si>
  <si>
    <t>Los cuatro (4) documentos ya fueron radicados, se recibió retroalimentación por parte de la Secretaría de Educación y se realizaron la correcciones solicitadas por la misma. La institución se encuentra a la espera de la respuesta de la secretaria de Educación.</t>
  </si>
  <si>
    <t>La meta no tiene programación para el 2020</t>
  </si>
  <si>
    <t>No se realizaron mediciones de satisfacción de los servicios de biblioteca</t>
  </si>
  <si>
    <t>Se realizó la revisión, consolidación y compilacion ( de dos alianzas suscritas) de acuerdo a la TRD correspondiente al proceso para inciar la redaccion del documento.</t>
  </si>
  <si>
    <t>En el 2020 se recibieron a los 34 estudiantes en el Técnico Laboral de Inglés.</t>
  </si>
  <si>
    <t xml:space="preserve">Se aplicaron las siguientes estrategias: 
1. Promoción de la oferta
2. Se apoyó en la inscripción de posibles beneficiados en el programa del DPS y Generación E
4. Se aplicaron los descuentos por matrículas. 
5. Entrega de Bonos de Alimentación.
6. Entrega de Bonos de Conectividad.
7. Entrega de equipos de cómputo en préstamo
Lo cual dio como resultado que la institución contara con una cobertura para la vigencia según como se describe:
2020-1: 199
</t>
  </si>
  <si>
    <t>No se tiene programación de meta para el trimestre</t>
  </si>
  <si>
    <t>Primer trimestre: se iniciaron dos (2) cursos de inglés y uno (1) de creole en el mes de febrero, con 32 estudiantes de inglés en los horarios de 4 a 5 p.m., 15 estudiantes de 5 a 6 pm y 25 estudiantes de creole de 7 a 8:30 p.m.
Se iniciaron cursos de inglés gratis para todos los estudiantes de primer semestre de todos los programas para mejorar su competencia comunicativa.
Segundo trimestre: Debido a la pandemia, las clases debieron ser suspendidas por pandemia ya que su modo era la presencialidad, actualmente, solo se está ensayando una prueba piloto con Google Meets, (virtual) con 7 estudiantes en creole.
Se ha estado trabajando, para crear un módulo virtual de inglés, al igual que se está diseñando material para ser trabajado por email, para los que tienen acceso.</t>
  </si>
  <si>
    <t>Se estimó pertinente que se debe generar un documento técnico con el paso a paso para la creación de la Oficina de Relaciones Internacionales del INFOTEP. Se realizaron acercamientos a través de la red TTU para lo anterior.
No se presentaron avances en este tema por cuanto primero se debe trazar un derrotero de qué gestiones se deben hacer para la creación de la ORI.</t>
  </si>
  <si>
    <t>Primer trimestre: 1. La Entidad tuvo una participación activa en las redes RCI de ASCUN y Red TTU.                                                                                            2. A través de la red TTU se recibió invitación para participar en la mesa intersectorial para la internacionalización de la educación superior, pero esta actividad quedo aplazada por motivos de la declaración de emergencia.                                          
3. Desde la alta dirección se determinó que se debe contratar asesoría para la puesta en marcha de la oficina de internacionalización, así como la formulación del plan de trabajo.
Segundo trimestre: 1. Se socializaron y difundieron Foros y conferencias virtuales de IES desarrolladas por IES miembros de redes y alianzas establecidas, dirigidas a los docentes y estudiantes de los distintos programas de formación como apoyo al proceso educativo.
2. Se diseñó y organizó con el coordinador de Investigación y la coordinadora de gestión académica un Evento académico Virtual.                                                                                      
3. Se tuvo comunicación permanente y participación de reuniones virtuales con el nodo Caribe de las Redes de Extensión e Internacionalización de ASCUN y con la Red de Internacionalización de la red TTU para identificar acciones que beneficien los procesos misionales.</t>
  </si>
  <si>
    <t>Primer trimestre: 1. Se contrató profesional para la liderar el proceso de articulación de la educación media con la educación superior.   
2. Se vincularon los docentes cátedra para el desarrollo de los módulos de formación del proyecto de articulación.                      
3. Se vincularon los docentes catedráticos para el desarrollo de los módulos de formación de programas técnicos laborales.                                                                                                           
4. Se desarrollaron actividades de formación en la isla de providencia en el programa Técnico Laboral en Operación de Cultivos Marino Costeros.
5. No se tuvieron avances en cuanto a la actualización de la política de extensión.
Segundo trimestre: 1. Se aplicó encuesta a estudiantes de articulación sobre la disponibilidad de recursos tecnológicos en su hogar para realizar actividades académicas durante la emergencia sanitaria y Elaboración de alternativas para evitar la deserción escolar.                                                                                                                                                                                                                       2. Se lideró la transición a la nueva metodología de los programas de ETDH (Presencialidad/remota en casa)
3. Se radicaron (2) DOS programas de Educación para el trabajo y desarrollo humano para su renovación ante la secretaría de Educación.                                                                                
4. Se implementaron Estrategias para mitigar la deserción estudiantil con el apoyo del área de Psicología de Bienestar.                                                                                                             
5. Se socializaron y difundieron Foros y conferencias virtuales de IES desarrolladas por IES miembros de redes y alianzas establecidas, dirigidas a los docentes y estudiantes de los distintos programas de formación como apoyo al proceso educativo.                                                                                                 6. Desarrollo de actividades complementarias como: Participación de estudiantes en Conferencia "Prevención y promoción de la salud en las mujeres " liderada por la secretaría de salud departamental; "Promoción y prevención de la salud Mental durante la cuarentena" liderada por la secretaria de salud.                                                        
7. Reuniones virtuales con docentes de las áreas de Turismo Sostenible, Atención Integral a la Primera Infancia y Catedra de Identidad cultural, para desarrollar actividades virtuales que impacten nuestra comunidad educativa.</t>
  </si>
  <si>
    <t>Primer trimestre: La docente responsable de egresados inició la elaboración de los estudios previos para la contratación de un estudio de caracterización de egresados de programas regulares de INFOTEP desde el 2009 hasta el 2019.
Con el apoyo de la profesional de proyección social, se organizó para el día 16 de marzo, un conversatorio sobre el ejercicio profesional en el marco del día del contador dirigido a los egresados del programa de contabilidad. La actividad fue aplazada por la declaratoria de emergencia.
Segundo trimestre: 
1. Difusión de información de interés a través de los medios institucionales sobre actividades académicas, culturales, deportivas y de salud.
2. Comunicación asertiva de doble vía con el sector productivo relacionada con oportunidades en el mercado laboral.
3. Se diseñó la Estrategia “EGRESADO DESTACADO DE LA SEMANA”</t>
  </si>
  <si>
    <t>Se realizó durante la semana de inducción a docentes una capacitación en metodología tipo saber TYT, con el propósito de entrenar a los docentes y puedan ser aplicadas con los estudiantes desde las diferentes asignaturas. Se socializó con los mismos un plan realizado con el propósito de mejorar en la ejecución y resultados de las pruebas. Igualmente, se realizó la primera evaluación parcial y se hizo uso de la metodología de preguntas de la prueba saber.
En conjunto con el centro de lenguas de la institución, se realizó una prueba diagnóstica de segunda lengua, y a los estudiantes con nivel bajo se les estaba dando refuerzo dos veces por semana en las horas de la tarde.                                        
Por último, se estableció la contratación de profesionales para el fortalecimiento de competencias matemáticas, razonamiento cuántico y competencias matemáticas de los estudiantes que presentarán las pruebas Saber PRO.
La institución y sus profesores han ido trabajando con los estudiantes en metodologías de estudio para las pruebas TYT, sobre todo en los momentos de evaluación.</t>
  </si>
  <si>
    <t>Entre las estrategias establecidas para disminuir la deserción estudiantil a nivel institucional se han desarrollado las siguientes: asesorías en promoción de la salud, primeros auxilios, planificación familiar, asesorías en proyecto de vida, prevención de sustancias psicoactivas, entrega de camisetas, libretas, lapiceros institucionales, el proceso para compras de kits universitario se contrató, al igual que el proceso de compra de bonos de transporte.
De acuerdo a la coyuntura generada por la emergencia sanitaria se han realizado seguimientos de la participación de los estudiantes en la realización de las actividades académicas propuestas para dar continuidad al semestre académico; también se han considerado otro tipo de apoyos como los son proveer a los estudiantes de bonos de conectividad, bonos de alimentación y préstamo de equipos de cómputo a quienes no tienen las herramientas tecnológicas para continuar con la formación en casa.</t>
  </si>
  <si>
    <t>La meta no tiene programación para el primer semestre del 2020</t>
  </si>
  <si>
    <t>Al finalizar el primer trimestre, se inició la formulación en el formato MGA Web el Proyecto "Fortalecimiento de las capacidades técnicas y científicas del laboratorio de innovación turística Instituto Nacional de Formación Técnica Profesional de San Andrés y providencias isla, INFOTEP". Liderado por miembros del Grupo de Investigación. Este proyecto se presentó a la convocatoria de recursos de Regalías y quedó aprobado en la lista de elegibles.
Se avanzó en la formulación en la Metodología MGA Web y recopilación de documentos soportes del Proyecto "Fortalecimiento de las capacidades técnicas y científicas del laboratorio de innovación turística Instituto Nacional de Formación Técnica Profesional de San Andrés y providencias isla, INFOTEP". Liderado por miembros del Grupo de Investigación. Este proyecto se presentó a la convocatoria de recursos de Regalías y quedó aprobado en la lista de elegibles. Del mismo modo, se ha solicitado Evaluación Del Proyecto No 75719 de la segunda convocatoria para el fortalecimiento de las IES Publicas. Radicado MinCiencias N° 20204020148072.</t>
  </si>
  <si>
    <t>Primer trimestre: para el proceso de vinculación de estudiantes al Semillero de Investigación, se desarrolló un modelo de inscripción, documento avalado e inscrito ante el área de Gestión de Calidad del Infotep. La cual será virtual, a través de la coordinación académica.
Segundo trimestre: se abrió la convocatoria del semillero de Investigación, se hizo seguimiento permanente a estudiantes y docentes para identificar miembros del semillero. Del mismo modo, se realizó sondeo con los docentes para fortalecer los proyectos de aula con los profesionales del grupo de investigación y el equipo de Investigación.</t>
  </si>
  <si>
    <t>1. Política de emprendimiento diseñada y elaborada. 100%
 2. Documento de la estrategia para la obtención de recursos en un 50% de avance.</t>
  </si>
  <si>
    <t xml:space="preserve">Primer trimestre: se implementó el 100 % del Modelo de Autoevaluacion para tres (3) programas.
Segundo trimestre: se llevó a cabo la aprobación del Informe y Plan de Autoevaluación del INFOTEP por parte del Comité de Autoevaluación Institucional. </t>
  </si>
  <si>
    <t xml:space="preserve"> 1.	Plan Estratégico de Talento Humano: Gracias a las asistencias técnicas de la oficina de desarrollo organizacional se recibieron asistencias técnicas para la mejora de la formulación de los planes de talento humano y la realización de procedimientos necesarios para el área.
2.	Plan de Previsión: se formuló de acuerdo a las necesidades para la previsión de personal institución. El total de empleos del plan se encuentran provistos transitoriamente. En nombramiento de provisionalidad. Actualmente, se cuenta con una planta de 27 funcionarios. Hasta el momento, no existen más cargos para proveer en la Planta global de la Institución.
3.	Plan anual de vacantes: se formuló acorde a las necesidades para suplir los cargos que están en provisionalidad a través del concurso con la CNSC. En el momento, los cargos están en provisionalidad. Tres de estos son directivos el rector y los dos vicerrectores que son de libre nombramiento y remoción.  Los otros 24 cargos, están inscritos ante el INCI, pero aún no habido respuesta sobre el proceso. Se hizo contacto con la funcionaria de Función Pública. Esta pregunta se ha formulado varias veces, pero sin respuesta alguna.
4.	Plan institucional de capacitaciones (PIC): A través de convenio con la caja de compensación se realizaron capacitaciones a los funcionarios de la institucional. Adicionalmente, dada la coyuntura generada por el COVID 19, se realizaron muchas capacitaciones virtuales tanto por los servidores como los contratistas de la institución, entre ellas se pueden destacar las de MIPG, PND, Anteproyecto de presupuesto, catálogo presupuestal, taller SIAC: reflexión en Calidad y Aprendizaje
5.	Plan de Bienestar Social, Estímulos e Incentivos: De las acciones planteadas en el plan de bienestar e incentivos 2020 se ejecutaron las correspondientes a: acompañamiento psicológico, fomento de la utilización del gimnasio de INFOTEP, sin ningún costo para los funcionarios, el día del cumpleaños (el funcionario tiene derecho a solicitar el día libre como incentivo emocional) y actividades Culturales y Artísticas.
6.	Plan de seguridad y salud en el trabajo: para el Sistema de Gestión en Salud y Seguridad en el trabajo, se adelantaron las siguientes tareas:   
•	Se llevó a cabo las reuniones y capacitaciones programadas del COPASST. 
•	Se socializó a través de los correos electrónicos de funcionarios y contratistas el instructivo para el reporte de enfermedad laboral y el instructivo de Notificación e Investigación de Accidentes e Incidentes de Trabajo (Que hacer en caso de accidentes e incidentes laborales y enfermedad laboral
•	Se revisó la existencia de algún reporte para el registro de las estadísticas de morbilidad y mortalidad de los trabajadores para la vigilancia de las condiciones de salud de los trabajadores. 
•	Se desarrolló actividades de medicina preventiva: de revisión de registros de ausentismo por razones de salud.
•	Se realizó inspecciones de seguridad de extintores con participación del COPASST.
•	Se realizó inspecciones de seguridad elementos del Botiquín primeros auxilios con participación del COPASST.
•	Se realizó inspecciones de seguridad señalización y demarcaciones con participación del COPASST.
•	Se realizó vigilancia y control de plagas: Registro de fumigación y desinfección en las instalaciones como medida preventiva ante el covid-19.
•	Se registró los exámenes de ingreso, periódico o de retiro en el formato de seguimiento exámenes de ingreso, periódico o retiro.
•	Se coordinó la realización de los exámenes ocupacionales periódicos.
•	Se desarrolló las siguientes actividades de capacitación a funcionarios y contratistas: factores de riesgo cardiovascular.  Funciones y responsabilidades ante el comité de convivencia laboral.  Investigación de accidentes e incidentes de trabajo y enfermedades laborales para el COPASST.
•	Se han desarrollado actividades de estilo de vida saludable en casa: Pausas activas.
•	Se realizó el registro de indicadores de (estructura, proceso y resultado) para verificar el cumplimiento del SG-SST.
•	Se entrega a la alta dirección informe gestión del SG-SST para su revisión y así implementar acciones de mejoras según lo detectado y definir las acciones preventivas y/o correctivas conforme a lo detectado y de igual forma comunicar los resultados al COPASST.
•	Se socializó a través de los correos electrónicos de funcionarios y contratistas el instructivo para el reporte de enfermedad laboral y el instructivo de Notificación e Investigación de Accidentes e Incidentes de Trabajo (Que hacer en caso de accidentes e incidentes laborales y enfermedad laboral
•	3. Se revisó la existencia de algún reporte para el registro de las estadísticas de morbilidad y mortalidad de los trabajadores para la vigilancia de las condiciones de salud de los trabajadores. 
•	Se desarrolló actividades de medicina preventiva: de revisión de registros de ausentismo por razones de salud.
•	Se realizó inspecciones de seguridad de extintores con participación del COPASST.
•	Se realizó inspecciones de seguridad elementos del Botiquín primeros auxilios con participación del COPASST.
•	Se realizó inspecciones de seguridad señalización y demarcaciones con participación del COPASST.
•	Se realizó vigilancia y control de plagas: Registro de fumigación y desinfección en las instalaciones como medida preventiva ante el covid-19.
•	Se registró los exámenes de ingreso, periódico o de retiro en el formato de seguimiento exámenes de ingreso, periódico o retiro.
•	Se coordinó la realización de los exámenes ocupacionales periódicos.
•	Se desarrolló las siguientes actividades de capacitación a funcionarios y contratistas: factores de riesgo cardiovascular.  Funciones y responsabilidades ante el comité de convivencia laboral.  Investigación de accidentes e incidentes de trabajo y enfermedades laborales para el COPASST.
•	Se han desarrollado actividades de estilo de vida saludable en casa: Pausas activas.
•	Se realizó el registro de indicadores de (estructura, proceso y resultado) para verificar el cumplimiento del SG-SST.
•	Se entrega a la alta dirección informe gestión del SG-SST para su revisión y así implementar acciones de mejoras según lo detectado y definir las acciones preventivas y/o correctivas conforme a lo detectado y de igual forma comunicar los resultados al COPASST.
7.	Seguimiento y evaluación: Se suscribieron dos acuerdos gestión con los 
gerentes públicos de la entidad. Se realizó seguimiento a los acuerdos suscritos con los gerentes público de la entidad con corte 31 de diciembre.</t>
  </si>
  <si>
    <t>Integridad: Se inició el diseño de la ruta contra el conflicto de interés con el apoyo del MEN, mediante asistencia técnica de la oficina de desarrollo organizacional."</t>
  </si>
  <si>
    <t>En febrero del 2020, se realizó nombramiento de dos docentes de tiempo completo en planta, las cuales trabajaron en los procesos de las tres funciones sustantivos que les corresponden por ley.</t>
  </si>
  <si>
    <t>Se mantuvieron reuniones para la gestión de alianzas o la realización de manera independiente la formación de alto nivel para los docente. Se presentó el caso de un docente de planta que se encuentra adelantando estudios de maestría y que solicitó a la institución el apoyo, esta solicitud fue al consejo académico donde se aprobó, pero no se pudo gestionar debido a que el estatuto docente no contempla el apoyo en formación de alto nivel, por lo que se requiere realizar ajuste a dicho estatuto con la finalidad que los docentes puedan acceder al apoyo.
Teniendo en cuenta la información suministrada en el pasado seguimiento, no se h avanzado mucho en el tema de capacitación para docentes, puesto que por la coyuntura ocasionada por la emergencia sanitaria este tema se ha visto afectado. Se solicitó a los docentes que propusieran temas de interés para su formación.</t>
  </si>
  <si>
    <t>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 humano, gestión presupuestal, gobierno digital, participación ciudadana, planeación institucional, racionalización de trámites, seguimiento y desempeño institucional, servicio al ciudadano y transparencia y acceso a la información); y una entre los 65 - 70 puntos (defensa jurídica).
""El plan de intervención fue aprobado por el comité de gestión y desempeño el pasado 24 de agosto, mediante RESOLUCION 097 DEL 27/08/2020 con las políticas priorizadas en el mismo. Las cuales fueron: 
1. Gestión estratégica del talento humano; 
2. Gestión Presupuestal y Eficiencia del Gasto Público; 
3. Defensa Jurídica; 
4. Servicio al ciudadano; 
5. Seguimiento y Evaluación del Desempeño Institucional; 
Igualmente, se incluyó una séptima política por ser nueva: 
6. Gestión de la Información Estadística por ser nueva.
A la fecha del corte, las políticas anteriores se presentan avances en 4 de 6.""
""De las acciones contempladas en el plan de intervención para el 2020 se obtuvieron los siguientes resultados: 
1. Se avanza en un 100% con respecto a las acciones-compromisos planteadas en la política de gestión y desempeño institucional ya que: 
- Se aprobó la política parte del consejo directivo mediante acuerdo 024 de 2020; 
- Se formularon los indicadores de medición institucional, los cuales están planteados en los planes de acción y MIPG de la institución; 
- Se realizaron los seguimientos periódicos a la implementación de planes y políticas; y, 
- Se efectuó un ejercicio de participación ciudadana para la formulación del plan de acción 2021, donde el consejo directivo realizó aportes para la mejora del planteamiento del mismo.
2. Se avanzó en un 100% de la implementación de la política de gestión presupuestal y eficiencia del gasto público, puesto que se cumplió a satisfacción con todos los puntos planteados en el plan de trabajo de la misma: 
- Se fijaron los lineamientos financieros al inicio de cada vigencia: https://www.infotepsai.edu.co/index.php/infotep2/normatividad/resoluciones
- Elaboración plan anual de adquisiciones de bienes y servicios (funcionamiento e inversión)
- Se hizo de forma exitosa la consolidación y ajuste del anteproyecto de presupuesto 2021, realizándose la respectiva presentación al concejo directivo para su aprobación.
- Los estados financieros de las vigencias 2019 y 2020 se aprobaron y publicaron a satisfacción
- Se llevó a cabo la publicación en el CHIP de los estados financieros trimestrales, y costos de personal.
- Elaboración y envió de conciliación de cuentas reciprocas 
- Se realizó la solicitud del PAC para la adecuada ejecución presupuestal de la entidad y garantía de cupos
- Se presentaron informes de ejecución presupuestal mensual al consejo directivo
- Y se expidieron todos los CDP cuya relación estaba ligada al plan de adquisiciones de la institución.
3. Respecto a los avances de la política de Talento Humano, se logró un 56% de avance con el desarrollo de estas actividades:
- Aprobación de la política mediante acuerdo 025 del 4 de septiembre de 2020
- Documentar dentro de los planes de talento humano acciones para desvinculación asistida, incentivo para asistir a la entidad en bicicleta, personal de servicio al ciudadano y permisos de lactancia.
- Respuesta de la CNSC respecto al proceso de realización del concurso de méritos para vacantes definitivas de le institución.
- Protocolo con mecanismos para seleccionar a los gerentes públicos y/o los empleos de libre nombramiento y remoción
- Dentro del PIC se documentaron capacitaciones para: los abogados del INFOTEP SAI reciban actualización en temas de defensa jurídica del Estado. Capacitación a los servidores públicos en participación ciudadana (PQRSD, transparencia, MIPG, habilidades blandas, comunicación asertiva, lenguaje claro, accesibilidad; etc.).
- Procedimiento de selección de un gerente público 
4. Con respecto a la política de servicio al ciudadano, se implementaron acciones para la mejora del ciclo del servicio en el INFOTEP logrando un avance del 75%: 
- Se realizó la caracterización de usuarios 
- Con el apoyo del MEN se formuló protocolo para grupos étnicos.                                                                                                                                                                                                                               – Se implementaron mejoras a la herramienta en línea de PQRSD en la Página Web Institucional                                                                                                                                              
- Definir e implementar el procedimiento para las PQRSD verbales.      
- Diseñar los indicadores para medir los aspectos críticos de la satisfacción del usuario (tiempos de espera, tiempos de atención, uso de canales)
- Se adelantó proceso de contratación para garantizar la accesibilidad para poner señalización en braille, español y creole.        
5. De las acciones contempladas en el plan de intervención para la política de Participación Ciudadana en la Gestión Pública se cumplió con el 100% de las mismas:
- La política había sido aprobada previamente por el consejo directivo mediante el acuerdo 027 de 2019
- Rediseñaron los espacios de rendición de cuentas y participación ciudadana de presenciales a virtuales, se realizaron los conversatorios con los funcionarios, contratistas y docentes en línea.                                                               -  Organización y realización de los espacios de rendición de Cuentas institucionales acorde garantizando un resultado MUY ALTO en la evaluación que los participantes hagan del ejercicio.
6. Se avanzó con la aprobación de la política de gestión estadística. Y se asistió a la capacitación virtual de la NTC PE 1000:2017 Norma técnica de la calidad del proceso estadístico"""
Política de gestión documental: 
1. Se inicia con la elaboración del Plan de trabajo de 2020, el cual empezó con la capacitación en Organización de Archivos de Gestión, aplicando el acuerdo 042 de 2002 del AGN al área funcional Bienestar Universitario realizada el 17 de marzo de 2020.
2.	Elaboración del banco terminológico de series y subseries documentales del INFOTEP.   Elaboración de las tablas de control de acceso a documentos de archivo del INFOTEP. 
3.	Formulación del Programa de capacitación en Gestión Documental. 
4.	Presentación y aprobación ante el Comité Institucional de Gestión y Desempeño- CIGD para su aprobación, del Programa de Capacitación en Documental. 
5.	Elaboración de Lineamientos para la administración de expedientes y comunicaciones oficiales del INFOTEP con ocasión de la emergencia sanitaria generada por la pandemia COVID-19, de acuerdo a Circular Externa 001 de 2020 del Archivo General de la Nación.
6.	Avance del Inventario Documental del Archivo Central de 3,40 metros lineales</t>
  </si>
  <si>
    <t>Primer trimestre: Se realizaron las acciones para recopilar y registrar la información requerida para el reporte del FURAG que tuvo plazo hasta el 13 de marzo. La alta dirección de la institución se encuentra a la espera de la publicación y divulgación de los resultados por parte de la función pública.
Segundo trimestre: 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 humano, gestión presupuestal, gobierno digital, participación ciudadana, planeación institucional, racionalización de trámites, seguimiento y desempeño institucional, servicio al ciudadano y transparencia y acceso a la información); y una entre los 65 - 70 puntos (defensa jurídica).</t>
  </si>
  <si>
    <t>Diseñar e implementar una campaña para el fomento del autocontrol y autorregulación a nivel institucional, conforme a las Líneas de Defensa planteadas en MIPG: Para el I y II trimestre de 2020 no se presentaron avances en este ítem. Por limitaciones conforme el COVID 19.  se tiene previsto en el III Trimestre del 2020, definir la reunión para proyectar dicha campaña y los recursos necesarios.
Identificar y evidenciar las actividades de autocontrol y autorregulación en todos los procesos: Durante el primer  y segundo trimestre del año se  identificaron  de acciones de autocontrol y autorregulación, mediante la ejecución de actividades de seguimiento y evaluación  a los procesos, como es el caso de Contratación, contable,  Talento Humano,  evidenciado en las solicitudes de acompañamiento  por parte de los procesos, así como los actos administrativos  y lineamientos emitidos por la alta dirección.  cada proceso dentro de sus funciones y caracterización, así como los procedimientos cuenta con actividades de autocontrol, las cuales se vienen ejecutando para el cumplimiento del objetivo institucional.</t>
  </si>
  <si>
    <t>Primer trimestre: De acuerdo con el mapa de proceso y la caracterización de los mismos, se identifica que los 8 procesos que hacen parte de la institución tienen actividades de monitoreo y supervisión que se deben ejecutar mensual, trimestral, semestral y anual, dependiendo de la naturaleza de la actividad.
Se realizan las actividades de supervisión y monitoreo por medio de la presentación de los informes de ley que a corte del primer trimestre del año la oficina de control interno y la de planeación en el ejercicio de sus funciones debían ejecutar, entre las que se encuentran: Seguimiento al SIRECI, Reporte del FURAG de planeación y de Control Interno, Seguimiento a los planes institucionales, entre otros.
Segundo trimestre: De acuerdo con el mapa de proceso y la caracterización de los mismos, se identifica que los 8 procesos que hacen parte de la institución tienen actividades de monitoreo y supervisión que se deben ejecutar mensual, trimestral, semestral y anual, dependiendo de la naturaleza de la actividad.
Se realizan las actividades de supervisión y monitoreo por medio de la presentación de los informes de ley que a corte del primer trimestre del año la oficina de control interno y la de planeación en el ejercicio de sus funciones debían ejecutar, entre las que se encuentran: Seguimiento al SIRECI, Reporte del FURAG de planeación y de Control Interno, Seguimiento a los planes institucionales, entre otros.</t>
  </si>
  <si>
    <t>Se pudieron desarrollar las actividades más apremiantes teniendo en cuenta la coyuntura generada por el COVID-19. Habiendo podido ejecutar recursos de $1.723.147.715 del total del plan anual de adquisiciones que está por $3.373.349.105 a 31 de julio y tercera modificación por medio de la resolución 087 del 20 de julio:
1.	Contratación de mantenimiento de aires acondicionados,  
2.	Mantenimiento de contenedores, 
3.	Descargue de pozos sépticos, 
4.	Fumigación de la sede y 
5.	Compra y suministro de agua en botellones.</t>
  </si>
  <si>
    <t>A la fecha de corte del primer semestre no se habían suscrito convenios o alianzas en las cuales se aumentara el flujo de recursos propios de la institución</t>
  </si>
  <si>
    <t>A la fecha del corte del primer trimestre las actividades realizadas para el cumplimiento de la meta fueron: asesoría deportiva, Atención Primeros Auxilios, Clases de danza típica y contemporánea, asesorías psicológicas, talleres y asesorías sobre proyecto de vida, entrega de incentivos.
A la fecha del corte del segundo trimestre las actividades realizadas para el cumplimiento de la meta fueron: Entrenamientos semidirigidos virtuales, Seguimientos a estudiantes embarazadas y sus pos parto virtual, campaña sobre el cuidado de la Visión y prevención de enfermedades respiratorias virtuales. Clases de danza típica y contemporánea Virtuales, asesorías psicológicas, talleres y asesorías sobre proyecto de vida virtuales, entrega de incentivos. Los datos de cantidad de etudiantes fueron reportados de forma anualizada, en el segundo informe se observará el total beneficiado.</t>
  </si>
  <si>
    <t>Los datos de cantidad de etudiantes fueron reportados de forma anualizada, en el segundo informe se observará el total beneficiado.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</si>
</sst>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29" x14ac:knownFonts="1">
    <font>
      <sz val="11"/>
      <color theme="1"/>
      <name val="Calibri"/>
      <family val="2"/>
      <scheme val="minor"/>
    </font>
    <font>
      <sz val="11"/>
      <color theme="1"/>
      <name val="Calibri"/>
      <family val="2"/>
      <scheme val="minor"/>
    </font>
    <font>
      <u/>
      <sz val="11"/>
      <color theme="10"/>
      <name val="Calibri"/>
      <family val="2"/>
      <scheme val="minor"/>
    </font>
    <font>
      <b/>
      <sz val="9"/>
      <color theme="1"/>
      <name val="Tahoma"/>
      <family val="2"/>
    </font>
    <font>
      <sz val="9"/>
      <color theme="1"/>
      <name val="Tahoma"/>
      <family val="2"/>
    </font>
    <font>
      <sz val="10"/>
      <name val="Arial"/>
      <family val="2"/>
    </font>
    <font>
      <u/>
      <sz val="11"/>
      <color rgb="FF000000"/>
      <name val="Arial"/>
      <family val="2"/>
    </font>
    <font>
      <sz val="11"/>
      <color rgb="FF000000"/>
      <name val="Arial"/>
      <family val="2"/>
    </font>
    <font>
      <u/>
      <sz val="11"/>
      <color rgb="FF1155CC"/>
      <name val="Arial"/>
      <family val="2"/>
    </font>
    <font>
      <u/>
      <sz val="11"/>
      <color theme="1"/>
      <name val="Arial"/>
      <family val="2"/>
    </font>
    <font>
      <b/>
      <sz val="11"/>
      <color rgb="FF000000"/>
      <name val="Arial"/>
      <family val="2"/>
    </font>
    <font>
      <sz val="11"/>
      <name val="Arial"/>
      <family val="2"/>
    </font>
    <font>
      <sz val="11"/>
      <color theme="1"/>
      <name val="Arial"/>
      <family val="2"/>
    </font>
    <font>
      <b/>
      <sz val="11"/>
      <name val="Arial"/>
      <family val="2"/>
    </font>
    <font>
      <u/>
      <sz val="11"/>
      <color theme="10"/>
      <name val="Arial"/>
      <family val="2"/>
    </font>
    <font>
      <b/>
      <sz val="11"/>
      <color theme="1"/>
      <name val="Arial"/>
      <family val="2"/>
    </font>
    <font>
      <u/>
      <sz val="11"/>
      <color rgb="FF0563C1"/>
      <name val="Arial"/>
      <family val="2"/>
    </font>
    <font>
      <sz val="10"/>
      <color theme="1"/>
      <name val="Arial"/>
      <family val="2"/>
    </font>
    <font>
      <sz val="11"/>
      <color indexed="8"/>
      <name val="Arial"/>
      <family val="2"/>
    </font>
    <font>
      <b/>
      <sz val="11"/>
      <color theme="0"/>
      <name val="Arial"/>
      <family val="2"/>
    </font>
    <font>
      <sz val="11"/>
      <color rgb="FF222222"/>
      <name val="Arial"/>
      <family val="2"/>
    </font>
    <font>
      <sz val="11"/>
      <color rgb="FFFF0000"/>
      <name val="Arial"/>
      <family val="2"/>
    </font>
    <font>
      <b/>
      <sz val="11"/>
      <color theme="1"/>
      <name val="Calibri"/>
      <family val="2"/>
      <scheme val="minor"/>
    </font>
    <font>
      <sz val="11"/>
      <name val="Calibri"/>
      <family val="2"/>
      <scheme val="minor"/>
    </font>
    <font>
      <sz val="10"/>
      <name val="Calibri"/>
      <family val="2"/>
      <scheme val="minor"/>
    </font>
    <font>
      <b/>
      <sz val="11"/>
      <name val="Calibri"/>
      <family val="2"/>
      <scheme val="minor"/>
    </font>
    <font>
      <sz val="11"/>
      <color rgb="FF000000"/>
      <name val="Calibri"/>
      <family val="2"/>
      <scheme val="minor"/>
    </font>
    <font>
      <sz val="11"/>
      <color rgb="FF000000"/>
      <name val="Calibri"/>
      <family val="2"/>
    </font>
    <font>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FF"/>
        <bgColor rgb="FFFFFFFF"/>
      </patternFill>
    </fill>
    <fill>
      <patternFill patternType="solid">
        <fgColor theme="0"/>
        <bgColor theme="0"/>
      </patternFill>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5" fillId="0" borderId="0"/>
    <xf numFmtId="42" fontId="1" fillId="0" borderId="0" applyFont="0" applyFill="0" applyBorder="0" applyAlignment="0" applyProtection="0"/>
  </cellStyleXfs>
  <cellXfs count="219">
    <xf numFmtId="0" fontId="0" fillId="0" borderId="0" xfId="0"/>
    <xf numFmtId="0" fontId="7" fillId="0" borderId="9" xfId="0" applyFont="1" applyFill="1" applyBorder="1" applyAlignment="1">
      <alignment horizontal="left" vertical="center" wrapText="1"/>
    </xf>
    <xf numFmtId="0" fontId="9" fillId="0" borderId="9" xfId="0" applyFont="1" applyFill="1" applyBorder="1" applyAlignment="1">
      <alignment vertical="center" wrapText="1"/>
    </xf>
    <xf numFmtId="1" fontId="11" fillId="0" borderId="9" xfId="3" applyNumberFormat="1" applyFont="1" applyFill="1" applyBorder="1" applyAlignment="1">
      <alignment horizontal="center" vertical="center" wrapText="1"/>
    </xf>
    <xf numFmtId="0" fontId="12" fillId="0" borderId="9" xfId="0" applyFont="1" applyBorder="1" applyAlignment="1">
      <alignment vertical="center" wrapText="1"/>
    </xf>
    <xf numFmtId="0" fontId="7" fillId="0" borderId="9" xfId="0" applyFont="1" applyFill="1" applyBorder="1" applyAlignment="1">
      <alignment vertical="center" wrapText="1"/>
    </xf>
    <xf numFmtId="0" fontId="6" fillId="0" borderId="9" xfId="0" applyFont="1" applyFill="1" applyBorder="1" applyAlignment="1">
      <alignment vertical="center" wrapText="1"/>
    </xf>
    <xf numFmtId="1" fontId="12" fillId="0" borderId="9"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Border="1" applyAlignment="1">
      <alignment horizontal="center"/>
    </xf>
    <xf numFmtId="0" fontId="12" fillId="0" borderId="9" xfId="0" applyFont="1" applyFill="1" applyBorder="1" applyAlignment="1">
      <alignment horizontal="center" vertical="center" wrapText="1"/>
    </xf>
    <xf numFmtId="9" fontId="12" fillId="0" borderId="9" xfId="0" applyNumberFormat="1" applyFont="1" applyBorder="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18"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0" xfId="0" applyFont="1" applyBorder="1" applyAlignment="1">
      <alignment horizontal="justify" vertical="center" wrapText="1"/>
    </xf>
    <xf numFmtId="15" fontId="15" fillId="0" borderId="14" xfId="0" applyNumberFormat="1" applyFont="1" applyBorder="1" applyAlignment="1">
      <alignment horizontal="center" vertical="center" wrapText="1"/>
    </xf>
    <xf numFmtId="15" fontId="12" fillId="0" borderId="0" xfId="0" applyNumberFormat="1" applyFont="1" applyBorder="1" applyAlignment="1">
      <alignment horizontal="center" vertical="center" wrapText="1"/>
    </xf>
    <xf numFmtId="0" fontId="15" fillId="0" borderId="9" xfId="0" applyFont="1" applyBorder="1" applyAlignment="1">
      <alignment horizontal="center" vertical="center" wrapText="1"/>
    </xf>
    <xf numFmtId="0" fontId="12" fillId="0" borderId="0" xfId="0" applyFont="1" applyFill="1" applyBorder="1" applyAlignment="1">
      <alignment horizontal="justify" vertical="center" wrapText="1"/>
    </xf>
    <xf numFmtId="0" fontId="12" fillId="0" borderId="0" xfId="0" applyFont="1" applyFill="1" applyBorder="1" applyAlignment="1">
      <alignment horizontal="center" vertical="center" wrapText="1"/>
    </xf>
    <xf numFmtId="0" fontId="12" fillId="2" borderId="0" xfId="0" applyFont="1" applyFill="1" applyBorder="1" applyAlignment="1">
      <alignment vertical="center" wrapText="1"/>
    </xf>
    <xf numFmtId="0" fontId="12" fillId="2" borderId="0" xfId="0" applyFont="1" applyFill="1" applyBorder="1" applyAlignment="1">
      <alignment horizontal="center" vertical="center" wrapText="1"/>
    </xf>
    <xf numFmtId="9" fontId="12" fillId="0" borderId="9" xfId="1" applyNumberFormat="1" applyFont="1" applyFill="1" applyBorder="1" applyAlignment="1">
      <alignment horizontal="center" vertical="center" wrapText="1"/>
    </xf>
    <xf numFmtId="9" fontId="12" fillId="0" borderId="9" xfId="1" applyFont="1" applyFill="1" applyBorder="1" applyAlignment="1">
      <alignment horizontal="center" vertical="center" wrapText="1"/>
    </xf>
    <xf numFmtId="0" fontId="9" fillId="0" borderId="9" xfId="0" applyFont="1" applyBorder="1" applyAlignment="1">
      <alignment vertical="center" wrapText="1"/>
    </xf>
    <xf numFmtId="0" fontId="12" fillId="0" borderId="9" xfId="1" applyNumberFormat="1" applyFont="1" applyFill="1" applyBorder="1" applyAlignment="1">
      <alignment horizontal="center" vertical="center" wrapText="1"/>
    </xf>
    <xf numFmtId="1" fontId="12" fillId="0" borderId="9" xfId="1" applyNumberFormat="1" applyFont="1" applyFill="1" applyBorder="1" applyAlignment="1">
      <alignment horizontal="center" vertical="center" wrapText="1"/>
    </xf>
    <xf numFmtId="0" fontId="12" fillId="0" borderId="9" xfId="0" applyFont="1" applyFill="1" applyBorder="1" applyAlignment="1">
      <alignment horizontal="left" vertical="center" wrapText="1"/>
    </xf>
    <xf numFmtId="0" fontId="12" fillId="0" borderId="9" xfId="0" applyFont="1" applyFill="1" applyBorder="1" applyAlignment="1">
      <alignment vertical="center" wrapText="1"/>
    </xf>
    <xf numFmtId="1" fontId="7" fillId="0" borderId="9" xfId="0" applyNumberFormat="1" applyFont="1" applyBorder="1" applyAlignment="1">
      <alignment horizontal="center" vertical="center" wrapText="1"/>
    </xf>
    <xf numFmtId="9" fontId="11" fillId="0" borderId="9" xfId="0" applyNumberFormat="1" applyFont="1" applyFill="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9" xfId="0" applyFont="1" applyBorder="1" applyAlignment="1">
      <alignment horizontal="left" vertical="center" wrapText="1"/>
    </xf>
    <xf numFmtId="1" fontId="12" fillId="0" borderId="9"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9" xfId="0" applyNumberFormat="1" applyFont="1" applyFill="1" applyBorder="1" applyAlignment="1">
      <alignment horizontal="center" vertical="center" wrapText="1"/>
    </xf>
    <xf numFmtId="0" fontId="8" fillId="0" borderId="9" xfId="0" applyFont="1" applyBorder="1" applyAlignment="1">
      <alignment vertical="center" wrapText="1"/>
    </xf>
    <xf numFmtId="0" fontId="11" fillId="2" borderId="0" xfId="0" applyFont="1" applyFill="1" applyBorder="1" applyAlignment="1">
      <alignment vertical="center"/>
    </xf>
    <xf numFmtId="0" fontId="12" fillId="0" borderId="0" xfId="0" applyFont="1" applyFill="1" applyBorder="1" applyAlignment="1">
      <alignment vertical="center"/>
    </xf>
    <xf numFmtId="0" fontId="7" fillId="0" borderId="0" xfId="0" applyFont="1" applyFill="1" applyBorder="1" applyAlignment="1">
      <alignment horizontal="center" vertical="center" wrapText="1"/>
    </xf>
    <xf numFmtId="0" fontId="12" fillId="0" borderId="0" xfId="0" applyFont="1" applyFill="1" applyBorder="1" applyAlignment="1">
      <alignment vertical="center" wrapText="1"/>
    </xf>
    <xf numFmtId="9" fontId="7" fillId="0" borderId="0" xfId="0" applyNumberFormat="1" applyFont="1" applyFill="1" applyBorder="1" applyAlignment="1">
      <alignment horizontal="center" vertical="center" wrapText="1"/>
    </xf>
    <xf numFmtId="0" fontId="7" fillId="0" borderId="0" xfId="0" applyFont="1" applyBorder="1" applyAlignment="1">
      <alignment horizontal="center" vertical="center" wrapText="1"/>
    </xf>
    <xf numFmtId="9" fontId="7" fillId="0" borderId="0" xfId="0" applyNumberFormat="1" applyFont="1" applyBorder="1" applyAlignment="1">
      <alignment horizontal="center" vertical="center" wrapText="1"/>
    </xf>
    <xf numFmtId="0" fontId="12" fillId="0" borderId="0" xfId="0" applyFont="1" applyBorder="1" applyAlignment="1">
      <alignment vertical="center" wrapText="1"/>
    </xf>
    <xf numFmtId="9" fontId="12" fillId="0" borderId="0" xfId="1" applyFont="1" applyFill="1" applyBorder="1" applyAlignment="1">
      <alignment horizontal="center" vertical="center" wrapText="1"/>
    </xf>
    <xf numFmtId="0" fontId="7" fillId="0" borderId="0" xfId="0" applyFont="1" applyBorder="1" applyAlignment="1">
      <alignment vertical="center" wrapText="1"/>
    </xf>
    <xf numFmtId="0" fontId="7" fillId="0" borderId="0" xfId="0" applyFont="1" applyFill="1" applyBorder="1" applyAlignment="1">
      <alignment vertical="center" wrapText="1"/>
    </xf>
    <xf numFmtId="0" fontId="9" fillId="0" borderId="0" xfId="0" applyFont="1" applyBorder="1" applyAlignment="1">
      <alignment vertical="center" wrapText="1"/>
    </xf>
    <xf numFmtId="0" fontId="11" fillId="0" borderId="0" xfId="0" applyFont="1" applyFill="1" applyBorder="1" applyAlignment="1">
      <alignment vertical="center"/>
    </xf>
    <xf numFmtId="3" fontId="7" fillId="0" borderId="0" xfId="0" applyNumberFormat="1" applyFont="1" applyBorder="1" applyAlignment="1">
      <alignment horizontal="center" vertical="center" wrapText="1"/>
    </xf>
    <xf numFmtId="0" fontId="21" fillId="0" borderId="0" xfId="0" applyFont="1" applyBorder="1" applyAlignment="1">
      <alignment vertical="center" wrapText="1"/>
    </xf>
    <xf numFmtId="164" fontId="7" fillId="0" borderId="0" xfId="0" applyNumberFormat="1" applyFont="1" applyFill="1" applyBorder="1" applyAlignment="1">
      <alignment horizontal="center" vertical="center" wrapText="1"/>
    </xf>
    <xf numFmtId="0" fontId="7" fillId="0" borderId="0" xfId="0" applyFont="1" applyBorder="1" applyAlignment="1">
      <alignment horizontal="left" vertical="center" wrapText="1"/>
    </xf>
    <xf numFmtId="0" fontId="6" fillId="0" borderId="0" xfId="0" applyFont="1" applyBorder="1" applyAlignment="1">
      <alignment horizontal="center" vertical="center" wrapText="1"/>
    </xf>
    <xf numFmtId="1" fontId="7" fillId="0" borderId="0" xfId="0" applyNumberFormat="1"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center" vertical="center"/>
    </xf>
    <xf numFmtId="0" fontId="12" fillId="0" borderId="0" xfId="0" applyFont="1" applyBorder="1" applyAlignment="1">
      <alignment vertical="center"/>
    </xf>
    <xf numFmtId="0" fontId="7" fillId="6" borderId="0" xfId="0" applyFont="1" applyFill="1" applyBorder="1" applyAlignment="1">
      <alignment horizontal="center" vertical="center" wrapText="1"/>
    </xf>
    <xf numFmtId="0" fontId="11" fillId="0" borderId="0" xfId="0" applyFont="1" applyBorder="1" applyAlignment="1">
      <alignment vertical="center"/>
    </xf>
    <xf numFmtId="9" fontId="12" fillId="0" borderId="0" xfId="0" applyNumberFormat="1" applyFont="1" applyBorder="1" applyAlignment="1">
      <alignment horizontal="center" vertical="center" wrapText="1"/>
    </xf>
    <xf numFmtId="0" fontId="10" fillId="2" borderId="0" xfId="0" applyFont="1" applyFill="1" applyBorder="1" applyAlignment="1">
      <alignment horizontal="center" vertical="center" wrapText="1"/>
    </xf>
    <xf numFmtId="9" fontId="7" fillId="6" borderId="0" xfId="0" applyNumberFormat="1" applyFont="1" applyFill="1" applyBorder="1" applyAlignment="1">
      <alignment horizontal="center" vertical="center" wrapText="1"/>
    </xf>
    <xf numFmtId="10" fontId="7" fillId="6" borderId="0" xfId="0" applyNumberFormat="1" applyFont="1" applyFill="1" applyBorder="1" applyAlignment="1">
      <alignment horizontal="center" vertical="center" wrapText="1"/>
    </xf>
    <xf numFmtId="10" fontId="7" fillId="0" borderId="0" xfId="0" applyNumberFormat="1" applyFont="1" applyBorder="1" applyAlignment="1">
      <alignment horizontal="center" vertical="center" wrapText="1"/>
    </xf>
    <xf numFmtId="0" fontId="16" fillId="0" borderId="0" xfId="0" applyFont="1" applyBorder="1" applyAlignment="1">
      <alignment vertical="center" wrapText="1"/>
    </xf>
    <xf numFmtId="0" fontId="11" fillId="2" borderId="0" xfId="0" applyFont="1" applyFill="1" applyBorder="1" applyAlignment="1">
      <alignment vertical="center"/>
    </xf>
    <xf numFmtId="164" fontId="7" fillId="0" borderId="0" xfId="0" applyNumberFormat="1" applyFont="1" applyBorder="1" applyAlignment="1">
      <alignment horizontal="center" vertical="center" wrapText="1"/>
    </xf>
    <xf numFmtId="0" fontId="24" fillId="0" borderId="9" xfId="0" applyFont="1" applyFill="1" applyBorder="1" applyAlignment="1">
      <alignment horizontal="center" vertical="center" wrapText="1"/>
    </xf>
    <xf numFmtId="0" fontId="23" fillId="0" borderId="9" xfId="0" applyFont="1" applyFill="1" applyBorder="1" applyAlignment="1">
      <alignment vertical="center" wrapText="1"/>
    </xf>
    <xf numFmtId="0" fontId="24" fillId="0" borderId="9" xfId="3" applyFont="1" applyFill="1" applyBorder="1" applyAlignment="1">
      <alignment horizontal="center" vertical="center" wrapText="1"/>
    </xf>
    <xf numFmtId="0" fontId="24" fillId="0" borderId="9" xfId="3" applyFont="1" applyFill="1" applyBorder="1" applyAlignment="1">
      <alignment vertical="center" wrapText="1"/>
    </xf>
    <xf numFmtId="0" fontId="26" fillId="0" borderId="9" xfId="3" applyFont="1" applyFill="1" applyBorder="1" applyAlignment="1">
      <alignment horizontal="center" vertical="center" wrapText="1"/>
    </xf>
    <xf numFmtId="1" fontId="23" fillId="0" borderId="9" xfId="3" applyNumberFormat="1" applyFont="1" applyFill="1" applyBorder="1" applyAlignment="1">
      <alignment horizontal="center" vertical="center" wrapText="1"/>
    </xf>
    <xf numFmtId="9" fontId="23" fillId="0" borderId="9" xfId="0" applyNumberFormat="1" applyFont="1" applyFill="1" applyBorder="1" applyAlignment="1">
      <alignment horizontal="center" vertical="center" wrapText="1"/>
    </xf>
    <xf numFmtId="0" fontId="23" fillId="0" borderId="9"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9" fontId="23" fillId="0" borderId="9" xfId="3" applyNumberFormat="1" applyFont="1" applyFill="1" applyBorder="1" applyAlignment="1">
      <alignment horizontal="center" vertical="center" wrapText="1"/>
    </xf>
    <xf numFmtId="9" fontId="26" fillId="0" borderId="9" xfId="3" applyNumberFormat="1" applyFont="1" applyFill="1" applyBorder="1" applyAlignment="1">
      <alignment horizontal="center" vertical="center" wrapText="1"/>
    </xf>
    <xf numFmtId="1" fontId="26" fillId="0" borderId="9" xfId="3"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1" fontId="7" fillId="0" borderId="9" xfId="0" applyNumberFormat="1" applyFont="1" applyFill="1" applyBorder="1" applyAlignment="1">
      <alignment horizontal="center" vertical="center" wrapText="1"/>
    </xf>
    <xf numFmtId="0" fontId="8" fillId="0" borderId="9" xfId="0" applyFont="1" applyFill="1" applyBorder="1" applyAlignment="1">
      <alignment vertical="center" wrapText="1"/>
    </xf>
    <xf numFmtId="1" fontId="12" fillId="0" borderId="9" xfId="0" applyNumberFormat="1" applyFont="1" applyBorder="1" applyAlignment="1">
      <alignment vertical="center" wrapText="1"/>
    </xf>
    <xf numFmtId="0" fontId="20" fillId="0" borderId="9" xfId="0" applyFont="1" applyFill="1" applyBorder="1" applyAlignment="1">
      <alignment horizontal="left" vertical="center" wrapText="1"/>
    </xf>
    <xf numFmtId="0" fontId="16" fillId="0" borderId="9" xfId="0" applyFont="1" applyFill="1" applyBorder="1" applyAlignment="1">
      <alignment vertical="center" wrapText="1"/>
    </xf>
    <xf numFmtId="0" fontId="14" fillId="0" borderId="9" xfId="2" applyFont="1" applyFill="1" applyBorder="1" applyAlignment="1">
      <alignment vertical="center" wrapText="1"/>
    </xf>
    <xf numFmtId="10" fontId="12" fillId="0" borderId="9" xfId="0" applyNumberFormat="1" applyFont="1" applyFill="1" applyBorder="1" applyAlignment="1">
      <alignment horizontal="center" vertical="center" wrapText="1"/>
    </xf>
    <xf numFmtId="10" fontId="12" fillId="0" borderId="9" xfId="0" applyNumberFormat="1" applyFont="1" applyFill="1" applyBorder="1" applyAlignment="1">
      <alignment vertical="center" wrapText="1"/>
    </xf>
    <xf numFmtId="164" fontId="12" fillId="0" borderId="9" xfId="0" applyNumberFormat="1" applyFont="1" applyFill="1" applyBorder="1" applyAlignment="1">
      <alignment vertical="center" wrapText="1"/>
    </xf>
    <xf numFmtId="9" fontId="12" fillId="0" borderId="9" xfId="0" applyNumberFormat="1" applyFont="1" applyFill="1" applyBorder="1" applyAlignment="1">
      <alignment vertical="center" wrapText="1"/>
    </xf>
    <xf numFmtId="9" fontId="12" fillId="0" borderId="9" xfId="1" applyFont="1" applyFill="1" applyBorder="1" applyAlignment="1">
      <alignment vertical="center" wrapText="1"/>
    </xf>
    <xf numFmtId="1" fontId="12" fillId="0" borderId="9" xfId="0" applyNumberFormat="1" applyFont="1" applyFill="1" applyBorder="1" applyAlignment="1">
      <alignment vertical="center" wrapText="1"/>
    </xf>
    <xf numFmtId="1" fontId="23" fillId="0" borderId="9" xfId="0" applyNumberFormat="1" applyFont="1" applyFill="1" applyBorder="1" applyAlignment="1">
      <alignment horizontal="center" vertical="center" wrapText="1"/>
    </xf>
    <xf numFmtId="1" fontId="0" fillId="0" borderId="9" xfId="0" applyNumberFormat="1" applyFont="1" applyFill="1" applyBorder="1" applyAlignment="1">
      <alignment horizontal="center" vertical="center" wrapText="1"/>
    </xf>
    <xf numFmtId="0" fontId="12" fillId="0" borderId="0" xfId="0" applyFont="1" applyFill="1" applyAlignment="1">
      <alignment vertical="center" wrapText="1"/>
    </xf>
    <xf numFmtId="9" fontId="7" fillId="0" borderId="9" xfId="1" applyFont="1" applyFill="1" applyBorder="1" applyAlignment="1">
      <alignment horizontal="center" vertical="center" wrapText="1"/>
    </xf>
    <xf numFmtId="9" fontId="7" fillId="0" borderId="9" xfId="1" applyNumberFormat="1" applyFont="1" applyFill="1" applyBorder="1" applyAlignment="1">
      <alignment horizontal="center" vertical="center" wrapText="1"/>
    </xf>
    <xf numFmtId="1" fontId="7" fillId="0" borderId="9" xfId="1" applyNumberFormat="1" applyFont="1" applyFill="1" applyBorder="1" applyAlignment="1">
      <alignment horizontal="center" vertical="center" wrapText="1"/>
    </xf>
    <xf numFmtId="42" fontId="23" fillId="0" borderId="9" xfId="4" applyFont="1" applyFill="1" applyBorder="1" applyAlignment="1">
      <alignment horizontal="center" vertical="center" wrapText="1"/>
    </xf>
    <xf numFmtId="0" fontId="27" fillId="0" borderId="9" xfId="0" applyFont="1" applyBorder="1" applyAlignment="1">
      <alignment horizontal="left" vertical="center" wrapText="1"/>
    </xf>
    <xf numFmtId="0" fontId="11" fillId="0" borderId="9" xfId="0" applyFont="1" applyFill="1" applyBorder="1" applyAlignment="1">
      <alignment horizontal="left" vertical="center" wrapText="1"/>
    </xf>
    <xf numFmtId="0" fontId="23" fillId="0" borderId="9" xfId="3" applyFont="1" applyFill="1" applyBorder="1" applyAlignment="1">
      <alignment horizontal="center" vertical="center" wrapText="1"/>
    </xf>
    <xf numFmtId="0" fontId="23" fillId="0"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0" fillId="0" borderId="9" xfId="0" applyFont="1" applyFill="1" applyBorder="1" applyAlignment="1">
      <alignment horizontal="center" vertical="center" wrapText="1"/>
    </xf>
    <xf numFmtId="1" fontId="11" fillId="0" borderId="9" xfId="0" applyNumberFormat="1" applyFont="1" applyFill="1" applyBorder="1" applyAlignment="1">
      <alignment vertical="center" wrapText="1"/>
    </xf>
    <xf numFmtId="1" fontId="11" fillId="0" borderId="9" xfId="0" applyNumberFormat="1" applyFont="1" applyFill="1" applyBorder="1" applyAlignment="1">
      <alignment horizontal="center" vertical="center" wrapText="1"/>
    </xf>
    <xf numFmtId="1" fontId="11" fillId="0" borderId="9" xfId="1" applyNumberFormat="1" applyFont="1" applyFill="1" applyBorder="1" applyAlignment="1">
      <alignment horizontal="center" vertical="center" wrapText="1"/>
    </xf>
    <xf numFmtId="2" fontId="12" fillId="0" borderId="9" xfId="0" applyNumberFormat="1" applyFont="1" applyBorder="1" applyAlignment="1">
      <alignment vertical="center" wrapText="1"/>
    </xf>
    <xf numFmtId="9" fontId="12" fillId="0" borderId="9" xfId="0" applyNumberFormat="1" applyFont="1" applyBorder="1" applyAlignment="1">
      <alignment horizontal="center" vertical="center" wrapText="1"/>
    </xf>
    <xf numFmtId="2" fontId="7" fillId="0" borderId="9" xfId="0" applyNumberFormat="1" applyFont="1" applyFill="1" applyBorder="1" applyAlignment="1">
      <alignment horizontal="center" vertical="center" wrapText="1"/>
    </xf>
    <xf numFmtId="0" fontId="19" fillId="4" borderId="9"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28" fillId="0" borderId="9" xfId="0" applyFont="1" applyBorder="1" applyAlignment="1">
      <alignment horizontal="left" vertical="center" wrapText="1"/>
    </xf>
    <xf numFmtId="0" fontId="12" fillId="0" borderId="25" xfId="0" applyFont="1" applyFill="1" applyBorder="1" applyAlignment="1">
      <alignment horizontal="justify" vertical="center" wrapText="1"/>
    </xf>
    <xf numFmtId="0" fontId="12" fillId="0" borderId="25" xfId="0" applyFont="1" applyFill="1" applyBorder="1" applyAlignment="1">
      <alignment horizontal="center" vertical="center" wrapText="1"/>
    </xf>
    <xf numFmtId="0" fontId="12" fillId="0" borderId="25" xfId="0" applyFont="1" applyFill="1" applyBorder="1" applyAlignment="1">
      <alignment vertical="center" wrapText="1"/>
    </xf>
    <xf numFmtId="0" fontId="12" fillId="0" borderId="25" xfId="0" applyFont="1" applyBorder="1" applyAlignment="1">
      <alignment vertical="center" wrapText="1"/>
    </xf>
    <xf numFmtId="0" fontId="22" fillId="0" borderId="27" xfId="0" applyFont="1" applyFill="1" applyBorder="1" applyAlignment="1">
      <alignment vertical="center" wrapText="1"/>
    </xf>
    <xf numFmtId="0" fontId="0" fillId="0" borderId="27" xfId="0" applyFont="1" applyFill="1" applyBorder="1" applyAlignment="1">
      <alignment horizontal="center" vertical="center" wrapText="1"/>
    </xf>
    <xf numFmtId="0" fontId="26" fillId="0" borderId="27" xfId="3" applyFont="1" applyFill="1" applyBorder="1" applyAlignment="1">
      <alignment horizontal="center" vertical="center" wrapText="1"/>
    </xf>
    <xf numFmtId="0" fontId="12" fillId="0" borderId="27" xfId="0" applyFont="1" applyFill="1" applyBorder="1" applyAlignment="1">
      <alignment vertical="center" wrapText="1"/>
    </xf>
    <xf numFmtId="9" fontId="0" fillId="0" borderId="27" xfId="0" applyNumberFormat="1" applyFont="1" applyFill="1" applyBorder="1" applyAlignment="1">
      <alignment horizontal="center" vertical="center"/>
    </xf>
    <xf numFmtId="9" fontId="7" fillId="0" borderId="27" xfId="1" applyFont="1" applyFill="1" applyBorder="1" applyAlignment="1">
      <alignment horizontal="center" vertical="center" wrapText="1"/>
    </xf>
    <xf numFmtId="9" fontId="7" fillId="0" borderId="27" xfId="0" applyNumberFormat="1" applyFont="1" applyFill="1" applyBorder="1" applyAlignment="1">
      <alignment horizontal="center" vertical="center" wrapText="1"/>
    </xf>
    <xf numFmtId="9" fontId="12" fillId="0" borderId="27" xfId="0" applyNumberFormat="1" applyFont="1" applyFill="1" applyBorder="1" applyAlignment="1">
      <alignment vertical="center" wrapText="1"/>
    </xf>
    <xf numFmtId="9" fontId="12" fillId="0" borderId="27" xfId="1" applyFont="1" applyFill="1" applyBorder="1" applyAlignment="1">
      <alignment vertical="center" wrapText="1"/>
    </xf>
    <xf numFmtId="9" fontId="12" fillId="0" borderId="27" xfId="1" applyFont="1" applyFill="1" applyBorder="1" applyAlignment="1">
      <alignment horizontal="center" vertical="center" wrapText="1"/>
    </xf>
    <xf numFmtId="0" fontId="28" fillId="7" borderId="27" xfId="0" applyFont="1" applyFill="1" applyBorder="1" applyAlignment="1">
      <alignment horizontal="left" vertical="center" wrapText="1"/>
    </xf>
    <xf numFmtId="0" fontId="6" fillId="0" borderId="27" xfId="0" applyFont="1" applyBorder="1" applyAlignment="1">
      <alignment vertical="center" wrapText="1"/>
    </xf>
    <xf numFmtId="0" fontId="12" fillId="0" borderId="28" xfId="0" applyFont="1" applyBorder="1" applyAlignment="1">
      <alignment vertical="center" wrapText="1"/>
    </xf>
    <xf numFmtId="0" fontId="19" fillId="4" borderId="17"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9" xfId="0" applyFont="1" applyFill="1" applyBorder="1" applyAlignment="1">
      <alignment horizontal="center" vertical="center"/>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22" fillId="0" borderId="9"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15"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5" fillId="5" borderId="1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15" fontId="15" fillId="0" borderId="10" xfId="0" applyNumberFormat="1" applyFont="1" applyBorder="1" applyAlignment="1">
      <alignment horizontal="center" vertical="center" wrapText="1"/>
    </xf>
    <xf numFmtId="0" fontId="15" fillId="3" borderId="10" xfId="0" applyFont="1" applyFill="1" applyBorder="1" applyAlignment="1">
      <alignment horizontal="justify" vertical="center" wrapText="1"/>
    </xf>
    <xf numFmtId="0" fontId="15" fillId="3" borderId="11"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19"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5" fillId="0" borderId="9" xfId="0" applyFont="1" applyBorder="1" applyAlignment="1">
      <alignment horizontal="center" vertical="center" wrapText="1"/>
    </xf>
    <xf numFmtId="15" fontId="15" fillId="0" borderId="9" xfId="0" applyNumberFormat="1" applyFont="1" applyBorder="1" applyAlignment="1">
      <alignment horizontal="center" vertical="center" wrapText="1"/>
    </xf>
    <xf numFmtId="0" fontId="15" fillId="5" borderId="23"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23" fillId="0" borderId="9" xfId="3" applyFont="1" applyFill="1" applyBorder="1" applyAlignment="1">
      <alignment horizontal="center" vertical="center" wrapText="1"/>
    </xf>
    <xf numFmtId="0" fontId="12" fillId="0" borderId="0" xfId="0" applyFont="1" applyBorder="1" applyAlignment="1">
      <alignment vertical="center" wrapText="1"/>
    </xf>
    <xf numFmtId="0" fontId="11" fillId="0" borderId="0" xfId="0" applyFont="1" applyBorder="1" applyAlignment="1">
      <alignment vertical="center"/>
    </xf>
    <xf numFmtId="0" fontId="10" fillId="2" borderId="0" xfId="0" applyFont="1" applyFill="1" applyBorder="1" applyAlignment="1">
      <alignment horizontal="center" vertical="center" wrapText="1"/>
    </xf>
    <xf numFmtId="0" fontId="11" fillId="2" borderId="0" xfId="0" applyFont="1" applyFill="1" applyBorder="1" applyAlignment="1">
      <alignment vertical="center"/>
    </xf>
    <xf numFmtId="0" fontId="7" fillId="0" borderId="0" xfId="0" applyFont="1" applyBorder="1" applyAlignment="1">
      <alignment horizontal="center" vertical="center" wrapText="1"/>
    </xf>
    <xf numFmtId="0" fontId="7" fillId="0" borderId="13" xfId="0" applyFont="1" applyBorder="1" applyAlignment="1">
      <alignment horizontal="left" vertical="center" wrapText="1"/>
    </xf>
    <xf numFmtId="0" fontId="7" fillId="0" borderId="16" xfId="0" applyFont="1" applyBorder="1" applyAlignment="1">
      <alignment horizontal="left" vertical="center" wrapText="1"/>
    </xf>
    <xf numFmtId="0" fontId="0" fillId="0" borderId="13"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6" xfId="0" applyFont="1" applyFill="1" applyBorder="1" applyAlignment="1">
      <alignment horizontal="center" vertical="center" wrapText="1"/>
    </xf>
    <xf numFmtId="9" fontId="26" fillId="0" borderId="13" xfId="3" applyNumberFormat="1" applyFont="1" applyFill="1" applyBorder="1" applyAlignment="1">
      <alignment horizontal="center" vertical="center" wrapText="1"/>
    </xf>
    <xf numFmtId="9" fontId="26" fillId="0" borderId="16" xfId="3" applyNumberFormat="1" applyFont="1" applyFill="1" applyBorder="1" applyAlignment="1">
      <alignment horizontal="center" vertical="center" wrapText="1"/>
    </xf>
    <xf numFmtId="164" fontId="12" fillId="0" borderId="13" xfId="1" applyNumberFormat="1" applyFont="1" applyFill="1" applyBorder="1" applyAlignment="1">
      <alignment horizontal="center" vertical="center" wrapText="1"/>
    </xf>
    <xf numFmtId="164" fontId="12" fillId="0" borderId="16" xfId="1" applyNumberFormat="1" applyFont="1" applyFill="1" applyBorder="1" applyAlignment="1">
      <alignment horizontal="center" vertical="center" wrapText="1"/>
    </xf>
    <xf numFmtId="9" fontId="12" fillId="0" borderId="13" xfId="1" applyFont="1" applyFill="1" applyBorder="1" applyAlignment="1">
      <alignment horizontal="center" vertical="center" wrapText="1"/>
    </xf>
    <xf numFmtId="9" fontId="12" fillId="0" borderId="16" xfId="1" applyFont="1" applyFill="1" applyBorder="1" applyAlignment="1">
      <alignment horizontal="center" vertical="center" wrapText="1"/>
    </xf>
    <xf numFmtId="164" fontId="12" fillId="0" borderId="13" xfId="0" applyNumberFormat="1" applyFont="1" applyFill="1" applyBorder="1" applyAlignment="1">
      <alignment horizontal="center" vertical="center" wrapText="1"/>
    </xf>
    <xf numFmtId="164" fontId="12" fillId="0" borderId="16" xfId="0" applyNumberFormat="1" applyFont="1" applyFill="1" applyBorder="1" applyAlignment="1">
      <alignment horizontal="center" vertical="center" wrapText="1"/>
    </xf>
    <xf numFmtId="9" fontId="12" fillId="0" borderId="13" xfId="0" applyNumberFormat="1" applyFont="1" applyBorder="1" applyAlignment="1">
      <alignment horizontal="center" vertical="center" wrapText="1"/>
    </xf>
    <xf numFmtId="9" fontId="12" fillId="0" borderId="16" xfId="0" applyNumberFormat="1" applyFont="1" applyBorder="1" applyAlignment="1">
      <alignment horizontal="center" vertical="center" wrapText="1"/>
    </xf>
    <xf numFmtId="9" fontId="12" fillId="0" borderId="13" xfId="1" applyFont="1" applyFill="1" applyBorder="1" applyAlignment="1">
      <alignment vertical="center" wrapText="1"/>
    </xf>
    <xf numFmtId="9" fontId="12" fillId="0" borderId="16" xfId="1" applyFont="1" applyFill="1" applyBorder="1" applyAlignment="1">
      <alignment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9" fontId="0" fillId="0" borderId="13" xfId="0" applyNumberFormat="1" applyFont="1" applyFill="1" applyBorder="1" applyAlignment="1">
      <alignment horizontal="center" vertical="center" wrapText="1"/>
    </xf>
    <xf numFmtId="9" fontId="0" fillId="0" borderId="16" xfId="0" applyNumberFormat="1" applyFont="1" applyFill="1" applyBorder="1" applyAlignment="1">
      <alignment horizontal="center" vertical="center" wrapText="1"/>
    </xf>
    <xf numFmtId="9" fontId="7" fillId="0" borderId="13" xfId="1" applyFont="1" applyFill="1" applyBorder="1" applyAlignment="1">
      <alignment horizontal="center" vertical="center" wrapText="1"/>
    </xf>
    <xf numFmtId="9" fontId="7" fillId="0" borderId="16" xfId="1" applyFont="1" applyFill="1" applyBorder="1" applyAlignment="1">
      <alignment horizontal="center" vertical="center" wrapText="1"/>
    </xf>
    <xf numFmtId="9" fontId="7" fillId="0" borderId="13" xfId="1" applyFont="1" applyBorder="1" applyAlignment="1">
      <alignment horizontal="center" vertical="center" wrapText="1"/>
    </xf>
    <xf numFmtId="9" fontId="7" fillId="0" borderId="16" xfId="1" applyFont="1" applyBorder="1" applyAlignment="1">
      <alignment horizontal="center" vertical="center" wrapText="1"/>
    </xf>
    <xf numFmtId="0" fontId="7" fillId="0" borderId="13" xfId="0" applyFont="1" applyFill="1" applyBorder="1" applyAlignment="1">
      <alignment horizontal="left" vertical="center" wrapText="1"/>
    </xf>
    <xf numFmtId="0" fontId="7" fillId="0" borderId="16" xfId="0" applyFont="1" applyFill="1" applyBorder="1" applyAlignment="1">
      <alignment horizontal="left" vertical="center" wrapText="1"/>
    </xf>
  </cellXfs>
  <cellStyles count="5">
    <cellStyle name="Hipervínculo" xfId="2" builtinId="8"/>
    <cellStyle name="Moneda [0]" xfId="4" builtinId="7"/>
    <cellStyle name="Normal" xfId="0" builtinId="0"/>
    <cellStyle name="Normal 5" xfId="3" xr:uid="{65F783A2-2717-4866-934F-4716FC835942}"/>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87E1A-2D2B-477F-84E5-BA54339C477D}">
  <sheetPr>
    <pageSetUpPr fitToPage="1"/>
  </sheetPr>
  <dimension ref="A1:R75"/>
  <sheetViews>
    <sheetView showGridLines="0" tabSelected="1" zoomScale="70" zoomScaleNormal="70" workbookViewId="0">
      <selection activeCell="R48" sqref="R48:R49"/>
    </sheetView>
  </sheetViews>
  <sheetFormatPr baseColWidth="10" defaultRowHeight="14.25" x14ac:dyDescent="0.25"/>
  <cols>
    <col min="1" max="1" width="32.42578125" style="15" customWidth="1"/>
    <col min="2" max="2" width="32.42578125" style="16" customWidth="1"/>
    <col min="3" max="4" width="32.42578125" style="15" customWidth="1"/>
    <col min="5" max="5" width="16.7109375" style="15" customWidth="1"/>
    <col min="6" max="7" width="11.42578125" style="15"/>
    <col min="8" max="8" width="8.5703125" style="15" customWidth="1"/>
    <col min="9" max="9" width="8.7109375" style="15" customWidth="1"/>
    <col min="10" max="11" width="7.140625" style="15" customWidth="1"/>
    <col min="12" max="12" width="15.85546875" style="15" customWidth="1"/>
    <col min="13" max="13" width="10.42578125" style="15" customWidth="1"/>
    <col min="14" max="14" width="11.42578125" style="15" customWidth="1"/>
    <col min="15" max="15" width="10.28515625" style="15" customWidth="1"/>
    <col min="16" max="16" width="255.5703125" style="15" customWidth="1"/>
    <col min="17" max="17" width="45.85546875" style="15" hidden="1" customWidth="1"/>
    <col min="18" max="18" width="18.7109375" style="15" customWidth="1"/>
    <col min="19" max="16384" width="11.42578125" style="15"/>
  </cols>
  <sheetData>
    <row r="1" spans="1:18" ht="15" thickBot="1" x14ac:dyDescent="0.3"/>
    <row r="2" spans="1:18" ht="29.25" customHeight="1" x14ac:dyDescent="0.25">
      <c r="A2" s="152"/>
      <c r="B2" s="153"/>
      <c r="C2" s="153"/>
      <c r="D2" s="154"/>
      <c r="E2" s="161" t="s">
        <v>22</v>
      </c>
      <c r="F2" s="161"/>
      <c r="G2" s="161"/>
      <c r="H2" s="161"/>
      <c r="I2" s="161"/>
      <c r="J2" s="161"/>
      <c r="K2" s="161"/>
      <c r="L2" s="161"/>
      <c r="M2" s="161"/>
      <c r="N2" s="161"/>
      <c r="O2" s="161"/>
      <c r="P2" s="162"/>
      <c r="Q2" s="17"/>
    </row>
    <row r="3" spans="1:18" ht="29.25" customHeight="1" x14ac:dyDescent="0.25">
      <c r="A3" s="155"/>
      <c r="B3" s="156"/>
      <c r="C3" s="156"/>
      <c r="D3" s="157"/>
      <c r="E3" s="163"/>
      <c r="F3" s="163"/>
      <c r="G3" s="163"/>
      <c r="H3" s="163"/>
      <c r="I3" s="163"/>
      <c r="J3" s="163"/>
      <c r="K3" s="163"/>
      <c r="L3" s="163"/>
      <c r="M3" s="163"/>
      <c r="N3" s="163"/>
      <c r="O3" s="163"/>
      <c r="P3" s="164"/>
      <c r="Q3" s="17"/>
    </row>
    <row r="4" spans="1:18" ht="29.25" customHeight="1" thickBot="1" x14ac:dyDescent="0.3">
      <c r="A4" s="158"/>
      <c r="B4" s="159"/>
      <c r="C4" s="159"/>
      <c r="D4" s="160"/>
      <c r="E4" s="165"/>
      <c r="F4" s="165"/>
      <c r="G4" s="165"/>
      <c r="H4" s="165"/>
      <c r="I4" s="165"/>
      <c r="J4" s="165"/>
      <c r="K4" s="165"/>
      <c r="L4" s="165"/>
      <c r="M4" s="165"/>
      <c r="N4" s="165"/>
      <c r="O4" s="165"/>
      <c r="P4" s="166"/>
      <c r="Q4" s="17"/>
    </row>
    <row r="6" spans="1:18" x14ac:dyDescent="0.25">
      <c r="A6" s="18"/>
      <c r="B6" s="18"/>
      <c r="C6" s="18"/>
      <c r="D6" s="18"/>
      <c r="E6" s="18"/>
      <c r="F6" s="18"/>
      <c r="G6" s="18"/>
      <c r="H6" s="18"/>
      <c r="I6" s="18"/>
      <c r="J6" s="18"/>
      <c r="K6" s="18"/>
      <c r="L6" s="18"/>
      <c r="M6" s="18"/>
      <c r="N6" s="18"/>
      <c r="O6" s="18"/>
      <c r="P6" s="18"/>
      <c r="Q6" s="18"/>
      <c r="R6" s="18"/>
    </row>
    <row r="7" spans="1:18" ht="15" x14ac:dyDescent="0.25">
      <c r="A7" s="171" t="s">
        <v>0</v>
      </c>
      <c r="B7" s="172"/>
      <c r="C7" s="173"/>
      <c r="D7" s="167" t="s">
        <v>23</v>
      </c>
      <c r="E7" s="168"/>
      <c r="F7" s="168"/>
      <c r="G7" s="168"/>
      <c r="H7" s="169"/>
      <c r="I7" s="18"/>
      <c r="J7" s="18"/>
      <c r="K7" s="18"/>
      <c r="L7" s="19"/>
      <c r="M7" s="19"/>
      <c r="N7" s="19"/>
      <c r="O7" s="19"/>
      <c r="P7" s="19"/>
      <c r="Q7" s="19"/>
      <c r="R7" s="19"/>
    </row>
    <row r="8" spans="1:18" ht="15" x14ac:dyDescent="0.25">
      <c r="A8" s="171" t="s">
        <v>1</v>
      </c>
      <c r="B8" s="172"/>
      <c r="C8" s="173"/>
      <c r="D8" s="167" t="s">
        <v>24</v>
      </c>
      <c r="E8" s="168"/>
      <c r="F8" s="168"/>
      <c r="G8" s="168"/>
      <c r="H8" s="169"/>
      <c r="I8" s="18"/>
      <c r="J8" s="18"/>
      <c r="K8" s="18"/>
      <c r="L8" s="19"/>
      <c r="M8" s="19"/>
      <c r="N8" s="19"/>
      <c r="O8" s="19"/>
      <c r="P8" s="19"/>
      <c r="Q8" s="19"/>
      <c r="R8" s="19"/>
    </row>
    <row r="9" spans="1:18" ht="15" x14ac:dyDescent="0.25">
      <c r="A9" s="171" t="s">
        <v>2</v>
      </c>
      <c r="B9" s="172"/>
      <c r="C9" s="173"/>
      <c r="D9" s="170">
        <v>44056</v>
      </c>
      <c r="E9" s="168"/>
      <c r="F9" s="168"/>
      <c r="G9" s="168"/>
      <c r="H9" s="169"/>
      <c r="I9" s="18"/>
      <c r="J9" s="18"/>
      <c r="K9" s="18"/>
      <c r="L9" s="19"/>
      <c r="M9" s="19"/>
      <c r="N9" s="19"/>
      <c r="O9" s="19"/>
      <c r="P9" s="19"/>
      <c r="Q9" s="19"/>
      <c r="R9" s="19"/>
    </row>
    <row r="10" spans="1:18" ht="15" x14ac:dyDescent="0.25">
      <c r="A10" s="174" t="s">
        <v>3</v>
      </c>
      <c r="B10" s="175"/>
      <c r="C10" s="176"/>
      <c r="D10" s="149" t="s">
        <v>4</v>
      </c>
      <c r="E10" s="20">
        <v>43831</v>
      </c>
      <c r="F10" s="149" t="s">
        <v>5</v>
      </c>
      <c r="G10" s="181">
        <v>44012</v>
      </c>
      <c r="H10" s="180"/>
      <c r="I10" s="21"/>
      <c r="J10" s="21"/>
      <c r="K10" s="21"/>
      <c r="L10" s="19"/>
      <c r="M10" s="19"/>
      <c r="N10" s="19"/>
      <c r="O10" s="19"/>
      <c r="P10" s="19"/>
      <c r="Q10" s="19"/>
      <c r="R10" s="19"/>
    </row>
    <row r="11" spans="1:18" ht="15" x14ac:dyDescent="0.25">
      <c r="A11" s="177"/>
      <c r="B11" s="178"/>
      <c r="C11" s="179"/>
      <c r="D11" s="150"/>
      <c r="E11" s="22" t="s">
        <v>6</v>
      </c>
      <c r="F11" s="150"/>
      <c r="G11" s="180" t="s">
        <v>6</v>
      </c>
      <c r="H11" s="180"/>
      <c r="I11" s="18"/>
      <c r="J11" s="18"/>
      <c r="K11" s="18"/>
      <c r="L11" s="19"/>
      <c r="M11" s="19"/>
      <c r="N11" s="19"/>
      <c r="O11" s="19"/>
      <c r="P11" s="19"/>
      <c r="Q11" s="19"/>
      <c r="R11" s="19"/>
    </row>
    <row r="12" spans="1:18" x14ac:dyDescent="0.25">
      <c r="A12" s="23"/>
      <c r="B12" s="24"/>
      <c r="C12" s="23"/>
      <c r="D12" s="24"/>
      <c r="E12" s="23"/>
      <c r="F12" s="24"/>
      <c r="G12" s="24"/>
      <c r="H12" s="23"/>
      <c r="I12" s="23"/>
      <c r="J12" s="23"/>
      <c r="K12" s="23"/>
      <c r="L12" s="23"/>
      <c r="M12" s="23"/>
      <c r="N12" s="23"/>
      <c r="O12" s="23"/>
      <c r="Q12" s="23"/>
      <c r="R12" s="23"/>
    </row>
    <row r="13" spans="1:18" ht="15" thickBot="1" x14ac:dyDescent="0.3">
      <c r="A13" s="19"/>
      <c r="B13" s="18"/>
      <c r="C13" s="19"/>
      <c r="D13" s="19"/>
      <c r="E13" s="19"/>
      <c r="F13" s="19"/>
      <c r="G13" s="19"/>
      <c r="H13" s="19"/>
      <c r="I13" s="19"/>
      <c r="J13" s="19"/>
      <c r="K13" s="19"/>
      <c r="L13" s="19"/>
      <c r="M13" s="19"/>
      <c r="N13" s="19"/>
      <c r="O13" s="19"/>
      <c r="P13" s="19"/>
      <c r="R13" s="19"/>
    </row>
    <row r="14" spans="1:18" ht="41.25" customHeight="1" x14ac:dyDescent="0.25">
      <c r="A14" s="138" t="s">
        <v>13</v>
      </c>
      <c r="B14" s="140" t="s">
        <v>32</v>
      </c>
      <c r="C14" s="140" t="s">
        <v>16</v>
      </c>
      <c r="D14" s="140" t="s">
        <v>17</v>
      </c>
      <c r="E14" s="140" t="s">
        <v>14</v>
      </c>
      <c r="F14" s="140" t="s">
        <v>15</v>
      </c>
      <c r="G14" s="140" t="s">
        <v>27</v>
      </c>
      <c r="H14" s="140" t="s">
        <v>7</v>
      </c>
      <c r="I14" s="140"/>
      <c r="J14" s="140"/>
      <c r="K14" s="140"/>
      <c r="L14" s="140" t="s">
        <v>8</v>
      </c>
      <c r="M14" s="151" t="s">
        <v>133</v>
      </c>
      <c r="N14" s="151"/>
      <c r="O14" s="151" t="s">
        <v>9</v>
      </c>
      <c r="P14" s="151" t="s">
        <v>12</v>
      </c>
      <c r="Q14" s="151" t="s">
        <v>10</v>
      </c>
      <c r="R14" s="182" t="s">
        <v>11</v>
      </c>
    </row>
    <row r="15" spans="1:18" ht="41.25" customHeight="1" x14ac:dyDescent="0.25">
      <c r="A15" s="139"/>
      <c r="B15" s="141"/>
      <c r="C15" s="141"/>
      <c r="D15" s="141"/>
      <c r="E15" s="141"/>
      <c r="F15" s="141"/>
      <c r="G15" s="141"/>
      <c r="H15" s="118" t="s">
        <v>18</v>
      </c>
      <c r="I15" s="118" t="s">
        <v>19</v>
      </c>
      <c r="J15" s="118" t="s">
        <v>20</v>
      </c>
      <c r="K15" s="118" t="s">
        <v>21</v>
      </c>
      <c r="L15" s="141"/>
      <c r="M15" s="119" t="s">
        <v>18</v>
      </c>
      <c r="N15" s="119" t="s">
        <v>19</v>
      </c>
      <c r="O15" s="184"/>
      <c r="P15" s="184"/>
      <c r="Q15" s="184"/>
      <c r="R15" s="183"/>
    </row>
    <row r="16" spans="1:18" ht="87" customHeight="1" x14ac:dyDescent="0.25">
      <c r="A16" s="145" t="s">
        <v>25</v>
      </c>
      <c r="B16" s="143" t="s">
        <v>33</v>
      </c>
      <c r="C16" s="142" t="s">
        <v>83</v>
      </c>
      <c r="D16" s="185" t="s">
        <v>107</v>
      </c>
      <c r="E16" s="109" t="s">
        <v>108</v>
      </c>
      <c r="F16" s="13"/>
      <c r="G16" s="79">
        <v>1</v>
      </c>
      <c r="H16" s="3">
        <v>0</v>
      </c>
      <c r="I16" s="3">
        <v>0</v>
      </c>
      <c r="J16" s="3">
        <v>1</v>
      </c>
      <c r="K16" s="31">
        <v>1</v>
      </c>
      <c r="L16" s="109" t="s">
        <v>58</v>
      </c>
      <c r="M16" s="4">
        <v>0</v>
      </c>
      <c r="N16" s="4">
        <v>0</v>
      </c>
      <c r="O16" s="28">
        <v>0</v>
      </c>
      <c r="P16" s="4" t="s">
        <v>156</v>
      </c>
      <c r="Q16" s="4"/>
      <c r="R16" s="121"/>
    </row>
    <row r="17" spans="1:18" s="101" customFormat="1" ht="90" x14ac:dyDescent="0.25">
      <c r="A17" s="145"/>
      <c r="B17" s="143"/>
      <c r="C17" s="142"/>
      <c r="D17" s="185"/>
      <c r="E17" s="109" t="s">
        <v>109</v>
      </c>
      <c r="F17" s="13"/>
      <c r="G17" s="79">
        <v>4</v>
      </c>
      <c r="H17" s="3">
        <v>4</v>
      </c>
      <c r="I17" s="3">
        <v>4</v>
      </c>
      <c r="J17" s="3">
        <v>4</v>
      </c>
      <c r="K17" s="31">
        <v>4</v>
      </c>
      <c r="L17" s="109" t="s">
        <v>58</v>
      </c>
      <c r="M17" s="33">
        <v>4</v>
      </c>
      <c r="N17" s="31">
        <v>4</v>
      </c>
      <c r="O17" s="28">
        <f>N17/I17</f>
        <v>1</v>
      </c>
      <c r="P17" s="33" t="s">
        <v>157</v>
      </c>
      <c r="Q17" s="2"/>
      <c r="R17" s="121"/>
    </row>
    <row r="18" spans="1:18" s="101" customFormat="1" ht="141.75" customHeight="1" x14ac:dyDescent="0.25">
      <c r="A18" s="145"/>
      <c r="B18" s="143"/>
      <c r="C18" s="142"/>
      <c r="D18" s="108" t="s">
        <v>110</v>
      </c>
      <c r="E18" s="108" t="s">
        <v>111</v>
      </c>
      <c r="F18" s="13"/>
      <c r="G18" s="79">
        <v>0</v>
      </c>
      <c r="H18" s="3">
        <v>0</v>
      </c>
      <c r="I18" s="3">
        <v>0</v>
      </c>
      <c r="J18" s="8">
        <v>0</v>
      </c>
      <c r="K18" s="8">
        <v>0</v>
      </c>
      <c r="L18" s="109" t="s">
        <v>58</v>
      </c>
      <c r="M18" s="97">
        <v>0</v>
      </c>
      <c r="N18" s="8">
        <v>0</v>
      </c>
      <c r="O18" s="28">
        <v>0</v>
      </c>
      <c r="P18" s="33" t="s">
        <v>158</v>
      </c>
      <c r="Q18" s="33"/>
      <c r="R18" s="121"/>
    </row>
    <row r="19" spans="1:18" s="101" customFormat="1" ht="142.5" customHeight="1" x14ac:dyDescent="0.25">
      <c r="A19" s="145"/>
      <c r="B19" s="143"/>
      <c r="C19" s="142"/>
      <c r="D19" s="185" t="s">
        <v>112</v>
      </c>
      <c r="E19" s="108" t="s">
        <v>113</v>
      </c>
      <c r="F19" s="13"/>
      <c r="G19" s="79">
        <v>150</v>
      </c>
      <c r="H19" s="30">
        <v>150</v>
      </c>
      <c r="I19" s="30">
        <v>150</v>
      </c>
      <c r="J19" s="30">
        <v>150</v>
      </c>
      <c r="K19" s="30">
        <v>150</v>
      </c>
      <c r="L19" s="109" t="s">
        <v>58</v>
      </c>
      <c r="M19" s="33">
        <v>199</v>
      </c>
      <c r="N19" s="31">
        <v>199</v>
      </c>
      <c r="O19" s="28">
        <f>N19/I19</f>
        <v>1.3266666666666667</v>
      </c>
      <c r="P19" s="32" t="s">
        <v>162</v>
      </c>
      <c r="Q19" s="2"/>
      <c r="R19" s="122"/>
    </row>
    <row r="20" spans="1:18" s="101" customFormat="1" ht="114" customHeight="1" x14ac:dyDescent="0.25">
      <c r="A20" s="145"/>
      <c r="B20" s="143"/>
      <c r="C20" s="142"/>
      <c r="D20" s="185"/>
      <c r="E20" s="108" t="s">
        <v>114</v>
      </c>
      <c r="F20" s="13"/>
      <c r="G20" s="79">
        <v>180</v>
      </c>
      <c r="H20" s="31">
        <v>0</v>
      </c>
      <c r="I20" s="31">
        <v>0</v>
      </c>
      <c r="J20" s="31">
        <v>0</v>
      </c>
      <c r="K20" s="31">
        <v>0</v>
      </c>
      <c r="L20" s="109" t="s">
        <v>58</v>
      </c>
      <c r="M20" s="33">
        <v>0</v>
      </c>
      <c r="N20" s="31">
        <v>34</v>
      </c>
      <c r="O20" s="28">
        <v>0</v>
      </c>
      <c r="P20" s="107" t="s">
        <v>161</v>
      </c>
      <c r="Q20" s="2"/>
      <c r="R20" s="122"/>
    </row>
    <row r="21" spans="1:18" s="101" customFormat="1" ht="120.75" customHeight="1" x14ac:dyDescent="0.25">
      <c r="A21" s="145"/>
      <c r="B21" s="143"/>
      <c r="C21" s="109" t="s">
        <v>71</v>
      </c>
      <c r="D21" s="108" t="s">
        <v>43</v>
      </c>
      <c r="E21" s="108" t="s">
        <v>44</v>
      </c>
      <c r="F21" s="13"/>
      <c r="G21" s="83">
        <v>0.4</v>
      </c>
      <c r="H21" s="83">
        <v>0.4</v>
      </c>
      <c r="I21" s="83">
        <v>0.4</v>
      </c>
      <c r="J21" s="83">
        <v>0.4</v>
      </c>
      <c r="K21" s="83">
        <v>0.4</v>
      </c>
      <c r="L21" s="105" t="s">
        <v>132</v>
      </c>
      <c r="M21" s="96">
        <v>0</v>
      </c>
      <c r="N21" s="27">
        <v>0</v>
      </c>
      <c r="O21" s="28">
        <f>(M21+N21)/(H21+I21)</f>
        <v>0</v>
      </c>
      <c r="P21" s="5" t="s">
        <v>159</v>
      </c>
      <c r="Q21" s="33"/>
      <c r="R21" s="122"/>
    </row>
    <row r="22" spans="1:18" s="101" customFormat="1" ht="60" x14ac:dyDescent="0.25">
      <c r="A22" s="145"/>
      <c r="B22" s="143" t="s">
        <v>34</v>
      </c>
      <c r="C22" s="142" t="s">
        <v>30</v>
      </c>
      <c r="D22" s="109" t="s">
        <v>136</v>
      </c>
      <c r="E22" s="109" t="s">
        <v>137</v>
      </c>
      <c r="F22" s="13"/>
      <c r="G22" s="108">
        <v>2</v>
      </c>
      <c r="H22" s="31">
        <v>0</v>
      </c>
      <c r="I22" s="31">
        <v>1</v>
      </c>
      <c r="J22" s="31">
        <v>1</v>
      </c>
      <c r="K22" s="31">
        <v>2</v>
      </c>
      <c r="L22" s="109" t="s">
        <v>59</v>
      </c>
      <c r="M22" s="96">
        <v>0.1</v>
      </c>
      <c r="N22" s="28">
        <v>0.1</v>
      </c>
      <c r="O22" s="28">
        <v>1</v>
      </c>
      <c r="P22" s="106" t="s">
        <v>160</v>
      </c>
      <c r="Q22" s="2"/>
      <c r="R22" s="123"/>
    </row>
    <row r="23" spans="1:18" s="101" customFormat="1" ht="60" x14ac:dyDescent="0.25">
      <c r="A23" s="145"/>
      <c r="B23" s="143"/>
      <c r="C23" s="142"/>
      <c r="D23" s="108" t="s">
        <v>45</v>
      </c>
      <c r="E23" s="109" t="s">
        <v>115</v>
      </c>
      <c r="F23" s="13"/>
      <c r="G23" s="108">
        <v>1</v>
      </c>
      <c r="H23" s="7">
        <v>0</v>
      </c>
      <c r="I23" s="7">
        <v>0</v>
      </c>
      <c r="J23" s="31">
        <v>1</v>
      </c>
      <c r="K23" s="31">
        <v>1</v>
      </c>
      <c r="L23" s="109" t="s">
        <v>59</v>
      </c>
      <c r="M23" s="96">
        <v>0</v>
      </c>
      <c r="N23" s="35">
        <v>0</v>
      </c>
      <c r="O23" s="28">
        <v>0</v>
      </c>
      <c r="P23" s="1" t="s">
        <v>163</v>
      </c>
      <c r="Q23" s="2"/>
      <c r="R23" s="122"/>
    </row>
    <row r="24" spans="1:18" s="101" customFormat="1" ht="96.75" customHeight="1" x14ac:dyDescent="0.25">
      <c r="A24" s="145"/>
      <c r="B24" s="110" t="s">
        <v>35</v>
      </c>
      <c r="C24" s="109" t="s">
        <v>72</v>
      </c>
      <c r="D24" s="108" t="s">
        <v>116</v>
      </c>
      <c r="E24" s="109" t="s">
        <v>117</v>
      </c>
      <c r="F24" s="13"/>
      <c r="G24" s="109">
        <v>0</v>
      </c>
      <c r="H24" s="7">
        <v>0</v>
      </c>
      <c r="I24" s="7">
        <v>0</v>
      </c>
      <c r="J24" s="31">
        <v>0</v>
      </c>
      <c r="K24" s="31">
        <v>0</v>
      </c>
      <c r="L24" s="109" t="s">
        <v>58</v>
      </c>
      <c r="M24" s="33">
        <v>0</v>
      </c>
      <c r="N24" s="87"/>
      <c r="O24" s="28" t="e">
        <f t="shared" ref="O24:O55" si="0">(M24+N24)/(H24+I24)</f>
        <v>#DIV/0!</v>
      </c>
      <c r="P24" s="1" t="s">
        <v>163</v>
      </c>
      <c r="Q24" s="92"/>
      <c r="R24" s="122"/>
    </row>
    <row r="25" spans="1:18" s="101" customFormat="1" ht="72" customHeight="1" x14ac:dyDescent="0.25">
      <c r="A25" s="145"/>
      <c r="B25" s="144" t="s">
        <v>36</v>
      </c>
      <c r="C25" s="142" t="s">
        <v>73</v>
      </c>
      <c r="D25" s="75" t="s">
        <v>118</v>
      </c>
      <c r="E25" s="109" t="s">
        <v>46</v>
      </c>
      <c r="F25" s="13"/>
      <c r="G25" s="109">
        <v>50</v>
      </c>
      <c r="H25" s="7">
        <v>12.5</v>
      </c>
      <c r="I25" s="7">
        <v>25</v>
      </c>
      <c r="J25" s="31">
        <f>+H25+I25</f>
        <v>37.5</v>
      </c>
      <c r="K25" s="31">
        <v>50</v>
      </c>
      <c r="L25" s="109" t="s">
        <v>59</v>
      </c>
      <c r="M25" s="98">
        <v>72</v>
      </c>
      <c r="N25" s="87">
        <v>7</v>
      </c>
      <c r="O25" s="28">
        <f t="shared" si="0"/>
        <v>2.1066666666666665</v>
      </c>
      <c r="P25" s="1" t="s">
        <v>164</v>
      </c>
      <c r="Q25" s="2"/>
      <c r="R25" s="122"/>
    </row>
    <row r="26" spans="1:18" s="101" customFormat="1" ht="106.5" customHeight="1" x14ac:dyDescent="0.25">
      <c r="A26" s="145"/>
      <c r="B26" s="144"/>
      <c r="C26" s="142"/>
      <c r="D26" s="75" t="s">
        <v>138</v>
      </c>
      <c r="E26" s="109" t="s">
        <v>139</v>
      </c>
      <c r="F26" s="13"/>
      <c r="G26" s="80">
        <v>0.1</v>
      </c>
      <c r="H26" s="93">
        <v>2.5000000000000001E-2</v>
      </c>
      <c r="I26" s="93">
        <v>0.05</v>
      </c>
      <c r="J26" s="94">
        <v>7.4999999999999997E-2</v>
      </c>
      <c r="K26" s="95">
        <v>0.1</v>
      </c>
      <c r="L26" s="109" t="s">
        <v>59</v>
      </c>
      <c r="M26" s="96"/>
      <c r="N26" s="40"/>
      <c r="O26" s="28">
        <f t="shared" si="0"/>
        <v>0</v>
      </c>
      <c r="P26" s="1" t="s">
        <v>187</v>
      </c>
      <c r="Q26" s="2"/>
      <c r="R26" s="123"/>
    </row>
    <row r="27" spans="1:18" s="101" customFormat="1" ht="100.5" customHeight="1" x14ac:dyDescent="0.25">
      <c r="A27" s="145"/>
      <c r="B27" s="143" t="s">
        <v>37</v>
      </c>
      <c r="C27" s="142" t="s">
        <v>31</v>
      </c>
      <c r="D27" s="109" t="s">
        <v>119</v>
      </c>
      <c r="E27" s="109" t="s">
        <v>47</v>
      </c>
      <c r="F27" s="13"/>
      <c r="G27" s="80">
        <v>0.25</v>
      </c>
      <c r="H27" s="8">
        <f>G27/4</f>
        <v>6.25E-2</v>
      </c>
      <c r="I27" s="8">
        <f>+H27+H27</f>
        <v>0.125</v>
      </c>
      <c r="J27" s="96">
        <f>+I27+H27</f>
        <v>0.1875</v>
      </c>
      <c r="K27" s="96">
        <f>+J27+H27</f>
        <v>0.25</v>
      </c>
      <c r="L27" s="109" t="s">
        <v>59</v>
      </c>
      <c r="M27" s="96">
        <v>0</v>
      </c>
      <c r="N27" s="40">
        <v>0</v>
      </c>
      <c r="O27" s="28">
        <f t="shared" si="0"/>
        <v>0</v>
      </c>
      <c r="P27" s="1" t="s">
        <v>165</v>
      </c>
      <c r="Q27" s="2"/>
      <c r="R27" s="123"/>
    </row>
    <row r="28" spans="1:18" s="101" customFormat="1" ht="123.75" customHeight="1" x14ac:dyDescent="0.25">
      <c r="A28" s="145"/>
      <c r="B28" s="143"/>
      <c r="C28" s="142"/>
      <c r="D28" s="109" t="s">
        <v>48</v>
      </c>
      <c r="E28" s="109" t="s">
        <v>47</v>
      </c>
      <c r="F28" s="13"/>
      <c r="G28" s="80">
        <v>0.2</v>
      </c>
      <c r="H28" s="8">
        <v>0.05</v>
      </c>
      <c r="I28" s="8">
        <v>0.05</v>
      </c>
      <c r="J28" s="97">
        <v>0.05</v>
      </c>
      <c r="K28" s="97">
        <v>0.05</v>
      </c>
      <c r="L28" s="109" t="s">
        <v>59</v>
      </c>
      <c r="M28" s="96">
        <v>0.05</v>
      </c>
      <c r="N28" s="40">
        <v>0.05</v>
      </c>
      <c r="O28" s="28">
        <f t="shared" si="0"/>
        <v>1</v>
      </c>
      <c r="P28" s="1" t="s">
        <v>166</v>
      </c>
      <c r="Q28" s="92"/>
      <c r="R28" s="123"/>
    </row>
    <row r="29" spans="1:18" s="101" customFormat="1" ht="201" customHeight="1" x14ac:dyDescent="0.25">
      <c r="A29" s="145"/>
      <c r="B29" s="143" t="s">
        <v>38</v>
      </c>
      <c r="C29" s="109" t="s">
        <v>74</v>
      </c>
      <c r="D29" s="109" t="s">
        <v>49</v>
      </c>
      <c r="E29" s="109" t="s">
        <v>50</v>
      </c>
      <c r="F29" s="13"/>
      <c r="G29" s="80">
        <v>0.25</v>
      </c>
      <c r="H29" s="8">
        <f>G29/4</f>
        <v>6.25E-2</v>
      </c>
      <c r="I29" s="8">
        <f>+H29+H29</f>
        <v>0.125</v>
      </c>
      <c r="J29" s="96">
        <f>+I29+H29</f>
        <v>0.1875</v>
      </c>
      <c r="K29" s="96">
        <f>+J29+H29</f>
        <v>0.25</v>
      </c>
      <c r="L29" s="109" t="s">
        <v>59</v>
      </c>
      <c r="M29" s="96">
        <v>0.06</v>
      </c>
      <c r="N29" s="102">
        <v>0.13</v>
      </c>
      <c r="O29" s="28">
        <f t="shared" si="0"/>
        <v>1.0133333333333334</v>
      </c>
      <c r="P29" s="1" t="s">
        <v>167</v>
      </c>
      <c r="Q29" s="6"/>
      <c r="R29" s="123"/>
    </row>
    <row r="30" spans="1:18" s="101" customFormat="1" ht="191.25" customHeight="1" x14ac:dyDescent="0.25">
      <c r="A30" s="145"/>
      <c r="B30" s="143"/>
      <c r="C30" s="109" t="s">
        <v>75</v>
      </c>
      <c r="D30" s="109" t="s">
        <v>120</v>
      </c>
      <c r="E30" s="109" t="s">
        <v>121</v>
      </c>
      <c r="F30" s="13"/>
      <c r="G30" s="99">
        <v>55</v>
      </c>
      <c r="H30" s="7">
        <f>G30/4</f>
        <v>13.75</v>
      </c>
      <c r="I30" s="7">
        <f>H30+H30</f>
        <v>27.5</v>
      </c>
      <c r="J30" s="7">
        <f>+I30+H30</f>
        <v>41.25</v>
      </c>
      <c r="K30" s="7">
        <f>+J30+H30</f>
        <v>55</v>
      </c>
      <c r="L30" s="109" t="s">
        <v>59</v>
      </c>
      <c r="M30" s="33">
        <v>0</v>
      </c>
      <c r="N30" s="87">
        <v>0</v>
      </c>
      <c r="O30" s="28">
        <f t="shared" si="0"/>
        <v>0</v>
      </c>
      <c r="P30" s="1" t="s">
        <v>168</v>
      </c>
      <c r="Q30" s="2"/>
      <c r="R30" s="122"/>
    </row>
    <row r="31" spans="1:18" s="101" customFormat="1" ht="90" x14ac:dyDescent="0.25">
      <c r="A31" s="145"/>
      <c r="B31" s="143" t="s">
        <v>39</v>
      </c>
      <c r="C31" s="109" t="s">
        <v>76</v>
      </c>
      <c r="D31" s="108" t="s">
        <v>122</v>
      </c>
      <c r="E31" s="109" t="s">
        <v>123</v>
      </c>
      <c r="F31" s="13"/>
      <c r="G31" s="81">
        <v>121</v>
      </c>
      <c r="H31" s="7">
        <f>G31/4</f>
        <v>30.25</v>
      </c>
      <c r="I31" s="7">
        <f>+H31+H31</f>
        <v>60.5</v>
      </c>
      <c r="J31" s="98">
        <f>+I31+H31</f>
        <v>90.75</v>
      </c>
      <c r="K31" s="98">
        <f>+J31+H31</f>
        <v>121</v>
      </c>
      <c r="L31" s="109" t="s">
        <v>60</v>
      </c>
      <c r="M31" s="33"/>
      <c r="N31" s="87"/>
      <c r="O31" s="28">
        <f t="shared" si="0"/>
        <v>0</v>
      </c>
      <c r="P31" s="1" t="s">
        <v>186</v>
      </c>
      <c r="Q31" s="2"/>
      <c r="R31" s="123"/>
    </row>
    <row r="32" spans="1:18" s="101" customFormat="1" ht="154.5" customHeight="1" x14ac:dyDescent="0.25">
      <c r="A32" s="145"/>
      <c r="B32" s="143"/>
      <c r="C32" s="109" t="s">
        <v>84</v>
      </c>
      <c r="D32" s="108" t="s">
        <v>124</v>
      </c>
      <c r="E32" s="109" t="s">
        <v>125</v>
      </c>
      <c r="F32" s="13"/>
      <c r="G32" s="99">
        <v>99</v>
      </c>
      <c r="H32" s="31">
        <v>0</v>
      </c>
      <c r="I32" s="31">
        <v>0</v>
      </c>
      <c r="J32" s="33">
        <v>99</v>
      </c>
      <c r="K32" s="33">
        <v>99</v>
      </c>
      <c r="L32" s="109" t="s">
        <v>61</v>
      </c>
      <c r="M32" s="112">
        <v>0</v>
      </c>
      <c r="N32" s="113">
        <v>0</v>
      </c>
      <c r="O32" s="114">
        <v>0</v>
      </c>
      <c r="P32" s="1" t="s">
        <v>169</v>
      </c>
      <c r="Q32" s="2"/>
      <c r="R32" s="123"/>
    </row>
    <row r="33" spans="1:18" s="101" customFormat="1" ht="101.25" customHeight="1" x14ac:dyDescent="0.25">
      <c r="A33" s="145"/>
      <c r="B33" s="143"/>
      <c r="C33" s="74" t="s">
        <v>77</v>
      </c>
      <c r="D33" s="76" t="s">
        <v>126</v>
      </c>
      <c r="E33" s="74" t="s">
        <v>127</v>
      </c>
      <c r="F33" s="13"/>
      <c r="G33" s="82">
        <v>0.25</v>
      </c>
      <c r="H33" s="82"/>
      <c r="I33" s="82">
        <v>0.25</v>
      </c>
      <c r="J33" s="82">
        <v>0.25</v>
      </c>
      <c r="K33" s="82">
        <v>0.25</v>
      </c>
      <c r="L33" s="74" t="s">
        <v>61</v>
      </c>
      <c r="M33" s="96"/>
      <c r="N33" s="102">
        <v>0.18099999999999999</v>
      </c>
      <c r="O33" s="28">
        <f>(M33+N33)/(H33+I33)</f>
        <v>0.72399999999999998</v>
      </c>
      <c r="P33" s="1" t="s">
        <v>170</v>
      </c>
      <c r="Q33" s="2"/>
      <c r="R33" s="123"/>
    </row>
    <row r="34" spans="1:18" ht="112.5" customHeight="1" x14ac:dyDescent="0.25">
      <c r="A34" s="145"/>
      <c r="B34" s="143"/>
      <c r="C34" s="74" t="s">
        <v>85</v>
      </c>
      <c r="D34" s="76" t="s">
        <v>51</v>
      </c>
      <c r="E34" s="74" t="s">
        <v>52</v>
      </c>
      <c r="F34" s="13"/>
      <c r="G34" s="82">
        <v>0.05</v>
      </c>
      <c r="H34" s="87">
        <v>0</v>
      </c>
      <c r="I34" s="87">
        <v>0</v>
      </c>
      <c r="J34" s="95">
        <v>2.5000000000000001E-2</v>
      </c>
      <c r="K34" s="95">
        <v>2.5000000000000001E-2</v>
      </c>
      <c r="L34" s="74" t="s">
        <v>60</v>
      </c>
      <c r="M34" s="14">
        <v>0</v>
      </c>
      <c r="N34" s="39">
        <v>0</v>
      </c>
      <c r="O34" s="28">
        <f>AVERAGE(M34:N34)</f>
        <v>0</v>
      </c>
      <c r="P34" s="1" t="s">
        <v>171</v>
      </c>
      <c r="Q34" s="2"/>
      <c r="R34" s="124"/>
    </row>
    <row r="35" spans="1:18" ht="90.75" customHeight="1" x14ac:dyDescent="0.25">
      <c r="A35" s="145"/>
      <c r="B35" s="143" t="s">
        <v>40</v>
      </c>
      <c r="C35" s="142" t="s">
        <v>78</v>
      </c>
      <c r="D35" s="77" t="s">
        <v>128</v>
      </c>
      <c r="E35" s="74" t="s">
        <v>53</v>
      </c>
      <c r="F35" s="13"/>
      <c r="G35" s="79">
        <v>1</v>
      </c>
      <c r="H35" s="87">
        <v>0</v>
      </c>
      <c r="I35" s="87">
        <v>0</v>
      </c>
      <c r="J35" s="33">
        <v>0</v>
      </c>
      <c r="K35" s="33">
        <v>1</v>
      </c>
      <c r="L35" s="109" t="s">
        <v>62</v>
      </c>
      <c r="M35" s="4">
        <v>0</v>
      </c>
      <c r="N35" s="34">
        <v>1</v>
      </c>
      <c r="O35" s="28">
        <v>1</v>
      </c>
      <c r="P35" s="1" t="s">
        <v>172</v>
      </c>
      <c r="Q35" s="88"/>
      <c r="R35" s="124"/>
    </row>
    <row r="36" spans="1:18" ht="171" customHeight="1" x14ac:dyDescent="0.25">
      <c r="A36" s="145"/>
      <c r="B36" s="143"/>
      <c r="C36" s="142"/>
      <c r="D36" s="77" t="s">
        <v>140</v>
      </c>
      <c r="E36" s="74" t="s">
        <v>129</v>
      </c>
      <c r="F36" s="13"/>
      <c r="G36" s="79">
        <v>10</v>
      </c>
      <c r="H36" s="7">
        <v>0</v>
      </c>
      <c r="I36" s="7">
        <v>10</v>
      </c>
      <c r="J36" s="33">
        <v>10</v>
      </c>
      <c r="K36" s="33">
        <v>10</v>
      </c>
      <c r="L36" s="109" t="s">
        <v>62</v>
      </c>
      <c r="M36" s="4">
        <v>0</v>
      </c>
      <c r="N36" s="34">
        <v>0</v>
      </c>
      <c r="O36" s="28">
        <v>0</v>
      </c>
      <c r="P36" s="4" t="s">
        <v>173</v>
      </c>
      <c r="Q36" s="29"/>
      <c r="R36" s="124"/>
    </row>
    <row r="37" spans="1:18" ht="88.5" customHeight="1" x14ac:dyDescent="0.25">
      <c r="A37" s="145"/>
      <c r="B37" s="110" t="s">
        <v>41</v>
      </c>
      <c r="C37" s="109" t="s">
        <v>86</v>
      </c>
      <c r="D37" s="109" t="s">
        <v>130</v>
      </c>
      <c r="E37" s="108" t="s">
        <v>54</v>
      </c>
      <c r="F37" s="13"/>
      <c r="G37" s="79">
        <v>0</v>
      </c>
      <c r="H37" s="31">
        <v>0</v>
      </c>
      <c r="I37" s="31">
        <v>0</v>
      </c>
      <c r="J37" s="33">
        <v>0</v>
      </c>
      <c r="K37" s="33">
        <v>0</v>
      </c>
      <c r="L37" s="109" t="s">
        <v>62</v>
      </c>
      <c r="M37" s="89">
        <v>0</v>
      </c>
      <c r="N37" s="36">
        <v>0</v>
      </c>
      <c r="O37" s="28">
        <v>0</v>
      </c>
      <c r="P37" s="90" t="s">
        <v>174</v>
      </c>
      <c r="Q37" s="2"/>
      <c r="R37" s="124"/>
    </row>
    <row r="38" spans="1:18" ht="75" x14ac:dyDescent="0.25">
      <c r="A38" s="145"/>
      <c r="B38" s="110" t="s">
        <v>42</v>
      </c>
      <c r="C38" s="109" t="s">
        <v>79</v>
      </c>
      <c r="D38" s="108" t="s">
        <v>131</v>
      </c>
      <c r="E38" s="108" t="s">
        <v>55</v>
      </c>
      <c r="F38" s="13"/>
      <c r="G38" s="83">
        <v>0.4</v>
      </c>
      <c r="H38" s="28">
        <v>0.1</v>
      </c>
      <c r="I38" s="28">
        <v>0.2</v>
      </c>
      <c r="J38" s="96">
        <v>0.3</v>
      </c>
      <c r="K38" s="96">
        <v>0.4</v>
      </c>
      <c r="L38" s="109" t="s">
        <v>58</v>
      </c>
      <c r="M38" s="14">
        <v>0.1</v>
      </c>
      <c r="N38" s="39">
        <v>0.15</v>
      </c>
      <c r="O38" s="28">
        <f t="shared" si="0"/>
        <v>0.83333333333333326</v>
      </c>
      <c r="P38" s="37" t="s">
        <v>175</v>
      </c>
      <c r="Q38" s="4"/>
      <c r="R38" s="124"/>
    </row>
    <row r="39" spans="1:18" ht="339" customHeight="1" x14ac:dyDescent="0.25">
      <c r="A39" s="145"/>
      <c r="B39" s="147" t="s">
        <v>63</v>
      </c>
      <c r="C39" s="148" t="s">
        <v>80</v>
      </c>
      <c r="D39" s="193" t="s">
        <v>141</v>
      </c>
      <c r="E39" s="193" t="s">
        <v>90</v>
      </c>
      <c r="F39" s="195"/>
      <c r="G39" s="197">
        <v>0.3</v>
      </c>
      <c r="H39" s="199">
        <f>G39/4</f>
        <v>7.4999999999999997E-2</v>
      </c>
      <c r="I39" s="201">
        <f>+H39+H39</f>
        <v>0.15</v>
      </c>
      <c r="J39" s="203">
        <f>+I39+H39</f>
        <v>0.22499999999999998</v>
      </c>
      <c r="K39" s="203">
        <f>+J39+H39</f>
        <v>0.3</v>
      </c>
      <c r="L39" s="193" t="s">
        <v>28</v>
      </c>
      <c r="M39" s="205">
        <v>0.13</v>
      </c>
      <c r="N39" s="205">
        <v>0.27</v>
      </c>
      <c r="O39" s="207">
        <f t="shared" si="0"/>
        <v>1.7777777777777781</v>
      </c>
      <c r="P39" s="191" t="s">
        <v>176</v>
      </c>
      <c r="Q39" s="4"/>
      <c r="R39" s="209"/>
    </row>
    <row r="40" spans="1:18" ht="339" customHeight="1" x14ac:dyDescent="0.25">
      <c r="A40" s="145"/>
      <c r="B40" s="147"/>
      <c r="C40" s="148"/>
      <c r="D40" s="194"/>
      <c r="E40" s="194"/>
      <c r="F40" s="196"/>
      <c r="G40" s="198"/>
      <c r="H40" s="200"/>
      <c r="I40" s="202"/>
      <c r="J40" s="204"/>
      <c r="K40" s="204"/>
      <c r="L40" s="194"/>
      <c r="M40" s="206"/>
      <c r="N40" s="206"/>
      <c r="O40" s="208"/>
      <c r="P40" s="192"/>
      <c r="Q40" s="4"/>
      <c r="R40" s="210"/>
    </row>
    <row r="41" spans="1:18" ht="75" x14ac:dyDescent="0.25">
      <c r="A41" s="145"/>
      <c r="B41" s="147"/>
      <c r="C41" s="148"/>
      <c r="D41" s="111" t="s">
        <v>142</v>
      </c>
      <c r="E41" s="78" t="s">
        <v>91</v>
      </c>
      <c r="F41" s="13"/>
      <c r="G41" s="84">
        <v>0.6</v>
      </c>
      <c r="H41" s="28">
        <f>G41/4</f>
        <v>0.15</v>
      </c>
      <c r="I41" s="28">
        <f>H41+H41</f>
        <v>0.3</v>
      </c>
      <c r="J41" s="97">
        <f>+I41+H41</f>
        <v>0.44999999999999996</v>
      </c>
      <c r="K41" s="97">
        <f>+J41+H41</f>
        <v>0.6</v>
      </c>
      <c r="L41" s="111" t="s">
        <v>28</v>
      </c>
      <c r="M41" s="14">
        <v>0</v>
      </c>
      <c r="N41" s="116">
        <v>0</v>
      </c>
      <c r="O41" s="28">
        <f t="shared" si="0"/>
        <v>0</v>
      </c>
      <c r="P41" s="5" t="s">
        <v>177</v>
      </c>
      <c r="Q41" s="6"/>
      <c r="R41" s="124"/>
    </row>
    <row r="42" spans="1:18" ht="75" x14ac:dyDescent="0.25">
      <c r="A42" s="145"/>
      <c r="B42" s="147"/>
      <c r="C42" s="148"/>
      <c r="D42" s="111" t="s">
        <v>143</v>
      </c>
      <c r="E42" s="78" t="s">
        <v>144</v>
      </c>
      <c r="F42" s="13"/>
      <c r="G42" s="85">
        <v>4</v>
      </c>
      <c r="H42" s="7">
        <v>4</v>
      </c>
      <c r="I42" s="7">
        <v>4</v>
      </c>
      <c r="J42" s="33">
        <v>4</v>
      </c>
      <c r="K42" s="33">
        <v>4</v>
      </c>
      <c r="L42" s="111" t="s">
        <v>28</v>
      </c>
      <c r="M42" s="4">
        <v>4</v>
      </c>
      <c r="N42" s="38">
        <v>4</v>
      </c>
      <c r="O42" s="28">
        <f t="shared" si="0"/>
        <v>1</v>
      </c>
      <c r="P42" s="120" t="s">
        <v>178</v>
      </c>
      <c r="Q42" s="2"/>
      <c r="R42" s="124"/>
    </row>
    <row r="43" spans="1:18" ht="75" x14ac:dyDescent="0.25">
      <c r="A43" s="145"/>
      <c r="B43" s="147"/>
      <c r="C43" s="148"/>
      <c r="D43" s="111" t="s">
        <v>145</v>
      </c>
      <c r="E43" s="111" t="s">
        <v>26</v>
      </c>
      <c r="F43" s="13"/>
      <c r="G43" s="111">
        <v>30</v>
      </c>
      <c r="H43" s="7">
        <f>G43/4</f>
        <v>7.5</v>
      </c>
      <c r="I43" s="7">
        <f>+H43+H43</f>
        <v>15</v>
      </c>
      <c r="J43" s="98">
        <f>+I43+H43</f>
        <v>22.5</v>
      </c>
      <c r="K43" s="98">
        <f>+J43+H43</f>
        <v>30</v>
      </c>
      <c r="L43" s="111" t="s">
        <v>28</v>
      </c>
      <c r="M43" s="89">
        <v>0</v>
      </c>
      <c r="N43" s="34">
        <v>0</v>
      </c>
      <c r="O43" s="28">
        <v>0</v>
      </c>
      <c r="P43" s="4" t="s">
        <v>179</v>
      </c>
      <c r="Q43" s="29"/>
      <c r="R43" s="124"/>
    </row>
    <row r="44" spans="1:18" s="101" customFormat="1" ht="134.25" customHeight="1" x14ac:dyDescent="0.25">
      <c r="A44" s="145"/>
      <c r="B44" s="147"/>
      <c r="C44" s="148"/>
      <c r="D44" s="148" t="s">
        <v>146</v>
      </c>
      <c r="E44" s="111" t="s">
        <v>92</v>
      </c>
      <c r="F44" s="13"/>
      <c r="G44" s="100">
        <v>0</v>
      </c>
      <c r="H44" s="100">
        <v>0</v>
      </c>
      <c r="I44" s="100">
        <v>0</v>
      </c>
      <c r="J44" s="100">
        <v>0</v>
      </c>
      <c r="K44" s="100">
        <v>0</v>
      </c>
      <c r="L44" s="111" t="s">
        <v>29</v>
      </c>
      <c r="M44" s="89">
        <v>0</v>
      </c>
      <c r="N44" s="34">
        <v>0</v>
      </c>
      <c r="O44" s="28">
        <v>0</v>
      </c>
      <c r="P44" s="1" t="s">
        <v>171</v>
      </c>
      <c r="Q44" s="2"/>
      <c r="R44" s="123"/>
    </row>
    <row r="45" spans="1:18" s="101" customFormat="1" ht="84.75" customHeight="1" x14ac:dyDescent="0.25">
      <c r="A45" s="145"/>
      <c r="B45" s="147"/>
      <c r="C45" s="148"/>
      <c r="D45" s="148"/>
      <c r="E45" s="111" t="s">
        <v>93</v>
      </c>
      <c r="F45" s="13"/>
      <c r="G45" s="111">
        <v>0</v>
      </c>
      <c r="H45" s="100">
        <v>0</v>
      </c>
      <c r="I45" s="100">
        <v>0</v>
      </c>
      <c r="J45" s="100">
        <v>0</v>
      </c>
      <c r="K45" s="100">
        <v>0</v>
      </c>
      <c r="L45" s="111" t="s">
        <v>29</v>
      </c>
      <c r="M45" s="89">
        <v>0</v>
      </c>
      <c r="N45" s="34">
        <v>0</v>
      </c>
      <c r="O45" s="28">
        <v>0</v>
      </c>
      <c r="P45" s="1" t="s">
        <v>171</v>
      </c>
      <c r="Q45" s="2"/>
      <c r="R45" s="123"/>
    </row>
    <row r="46" spans="1:18" ht="102.75" customHeight="1" x14ac:dyDescent="0.25">
      <c r="A46" s="145"/>
      <c r="B46" s="147" t="s">
        <v>64</v>
      </c>
      <c r="C46" s="148" t="s">
        <v>87</v>
      </c>
      <c r="D46" s="148" t="s">
        <v>147</v>
      </c>
      <c r="E46" s="108" t="s">
        <v>148</v>
      </c>
      <c r="F46" s="13"/>
      <c r="G46" s="108">
        <v>1</v>
      </c>
      <c r="H46" s="87">
        <v>0</v>
      </c>
      <c r="I46" s="87">
        <v>0</v>
      </c>
      <c r="J46" s="98">
        <v>0</v>
      </c>
      <c r="K46" s="98">
        <v>1</v>
      </c>
      <c r="L46" s="111" t="s">
        <v>99</v>
      </c>
      <c r="M46" s="89">
        <v>0</v>
      </c>
      <c r="N46" s="34">
        <v>0</v>
      </c>
      <c r="O46" s="28">
        <v>0</v>
      </c>
      <c r="P46" s="1" t="s">
        <v>171</v>
      </c>
      <c r="Q46" s="4"/>
      <c r="R46" s="124"/>
    </row>
    <row r="47" spans="1:18" ht="80.25" customHeight="1" x14ac:dyDescent="0.25">
      <c r="A47" s="145"/>
      <c r="B47" s="147"/>
      <c r="C47" s="148"/>
      <c r="D47" s="148"/>
      <c r="E47" s="108" t="s">
        <v>149</v>
      </c>
      <c r="F47" s="13"/>
      <c r="G47" s="83">
        <v>0.1</v>
      </c>
      <c r="H47" s="40">
        <v>2.5000000000000001E-2</v>
      </c>
      <c r="I47" s="40">
        <v>0.05</v>
      </c>
      <c r="J47" s="94">
        <v>7.4999999999999997E-2</v>
      </c>
      <c r="K47" s="96">
        <v>0.1</v>
      </c>
      <c r="L47" s="111" t="s">
        <v>100</v>
      </c>
      <c r="M47" s="89">
        <v>0</v>
      </c>
      <c r="N47" s="34">
        <v>0</v>
      </c>
      <c r="O47" s="28">
        <f t="shared" si="0"/>
        <v>0</v>
      </c>
      <c r="P47" s="1" t="s">
        <v>171</v>
      </c>
      <c r="Q47" s="41"/>
      <c r="R47" s="124"/>
    </row>
    <row r="48" spans="1:18" ht="408.75" customHeight="1" x14ac:dyDescent="0.25">
      <c r="A48" s="145"/>
      <c r="B48" s="147"/>
      <c r="C48" s="148"/>
      <c r="D48" s="148" t="s">
        <v>150</v>
      </c>
      <c r="E48" s="193" t="s">
        <v>94</v>
      </c>
      <c r="F48" s="195"/>
      <c r="G48" s="211">
        <v>0.25</v>
      </c>
      <c r="H48" s="213">
        <f>+G48/4</f>
        <v>6.25E-2</v>
      </c>
      <c r="I48" s="213">
        <f>H48+H48</f>
        <v>0.125</v>
      </c>
      <c r="J48" s="201">
        <f>+I48+H48</f>
        <v>0.1875</v>
      </c>
      <c r="K48" s="201">
        <f>J48+H48</f>
        <v>0.25</v>
      </c>
      <c r="L48" s="193" t="s">
        <v>101</v>
      </c>
      <c r="M48" s="205">
        <v>0.36</v>
      </c>
      <c r="N48" s="215">
        <v>0.51590000000000003</v>
      </c>
      <c r="O48" s="201">
        <f t="shared" si="0"/>
        <v>4.6714666666666664</v>
      </c>
      <c r="P48" s="217" t="s">
        <v>180</v>
      </c>
      <c r="Q48" s="2"/>
      <c r="R48" s="209"/>
    </row>
    <row r="49" spans="1:18" ht="408.75" customHeight="1" x14ac:dyDescent="0.25">
      <c r="A49" s="145"/>
      <c r="B49" s="147"/>
      <c r="C49" s="148"/>
      <c r="D49" s="148"/>
      <c r="E49" s="194"/>
      <c r="F49" s="196"/>
      <c r="G49" s="212"/>
      <c r="H49" s="214"/>
      <c r="I49" s="214"/>
      <c r="J49" s="202"/>
      <c r="K49" s="202"/>
      <c r="L49" s="194"/>
      <c r="M49" s="206"/>
      <c r="N49" s="216"/>
      <c r="O49" s="202"/>
      <c r="P49" s="218"/>
      <c r="Q49" s="2"/>
      <c r="R49" s="210"/>
    </row>
    <row r="50" spans="1:18" ht="112.5" customHeight="1" x14ac:dyDescent="0.25">
      <c r="A50" s="145"/>
      <c r="B50" s="147"/>
      <c r="C50" s="148"/>
      <c r="D50" s="148"/>
      <c r="E50" s="111" t="s">
        <v>95</v>
      </c>
      <c r="F50" s="13"/>
      <c r="G50" s="86">
        <v>0.75</v>
      </c>
      <c r="H50" s="103">
        <v>0</v>
      </c>
      <c r="I50" s="103">
        <v>0.75</v>
      </c>
      <c r="J50" s="96">
        <v>0.75</v>
      </c>
      <c r="K50" s="96">
        <v>0.75</v>
      </c>
      <c r="L50" s="111" t="s">
        <v>101</v>
      </c>
      <c r="M50" s="14">
        <v>0</v>
      </c>
      <c r="N50" s="39">
        <v>1.1299999999999999</v>
      </c>
      <c r="O50" s="28">
        <f t="shared" si="0"/>
        <v>1.5066666666666666</v>
      </c>
      <c r="P50" s="33" t="s">
        <v>181</v>
      </c>
      <c r="Q50" s="91"/>
      <c r="R50" s="124"/>
    </row>
    <row r="51" spans="1:18" ht="99" customHeight="1" x14ac:dyDescent="0.25">
      <c r="A51" s="145"/>
      <c r="B51" s="147" t="s">
        <v>65</v>
      </c>
      <c r="C51" s="148" t="s">
        <v>81</v>
      </c>
      <c r="D51" s="111" t="s">
        <v>151</v>
      </c>
      <c r="E51" s="111" t="s">
        <v>68</v>
      </c>
      <c r="F51" s="13"/>
      <c r="G51" s="86">
        <v>0.8</v>
      </c>
      <c r="H51" s="103">
        <f>G51/4</f>
        <v>0.2</v>
      </c>
      <c r="I51" s="103">
        <f>+H51+H51</f>
        <v>0.4</v>
      </c>
      <c r="J51" s="96">
        <f>+I51+H51</f>
        <v>0.60000000000000009</v>
      </c>
      <c r="K51" s="96">
        <f>J51+H51</f>
        <v>0.8</v>
      </c>
      <c r="L51" s="111" t="s">
        <v>102</v>
      </c>
      <c r="M51" s="14">
        <v>0</v>
      </c>
      <c r="N51" s="40">
        <v>0.2</v>
      </c>
      <c r="O51" s="28">
        <f t="shared" si="0"/>
        <v>0.33333333333333331</v>
      </c>
      <c r="P51" s="33" t="s">
        <v>182</v>
      </c>
      <c r="Q51" s="92"/>
      <c r="R51" s="123"/>
    </row>
    <row r="52" spans="1:18" ht="134.25" customHeight="1" x14ac:dyDescent="0.25">
      <c r="A52" s="145"/>
      <c r="B52" s="147"/>
      <c r="C52" s="148"/>
      <c r="D52" s="111" t="s">
        <v>152</v>
      </c>
      <c r="E52" s="111" t="s">
        <v>96</v>
      </c>
      <c r="F52" s="13"/>
      <c r="G52" s="86">
        <v>0.8</v>
      </c>
      <c r="H52" s="103">
        <f>G52/4</f>
        <v>0.2</v>
      </c>
      <c r="I52" s="103">
        <f>+H52+H52</f>
        <v>0.4</v>
      </c>
      <c r="J52" s="96">
        <f>+I52+H52</f>
        <v>0.60000000000000009</v>
      </c>
      <c r="K52" s="96">
        <f>J52+H52</f>
        <v>0.8</v>
      </c>
      <c r="L52" s="111" t="s">
        <v>103</v>
      </c>
      <c r="M52" s="14">
        <v>0.2</v>
      </c>
      <c r="N52" s="39">
        <v>0.4</v>
      </c>
      <c r="O52" s="28">
        <v>0</v>
      </c>
      <c r="P52" s="4" t="s">
        <v>183</v>
      </c>
      <c r="Q52" s="4"/>
      <c r="R52" s="124"/>
    </row>
    <row r="53" spans="1:18" ht="75" x14ac:dyDescent="0.25">
      <c r="A53" s="145"/>
      <c r="B53" s="147" t="s">
        <v>66</v>
      </c>
      <c r="C53" s="111" t="s">
        <v>88</v>
      </c>
      <c r="D53" s="111" t="s">
        <v>153</v>
      </c>
      <c r="E53" s="78" t="s">
        <v>97</v>
      </c>
      <c r="F53" s="13"/>
      <c r="G53" s="85">
        <v>0</v>
      </c>
      <c r="H53" s="7">
        <v>0</v>
      </c>
      <c r="I53" s="7"/>
      <c r="J53" s="33"/>
      <c r="K53" s="33"/>
      <c r="L53" s="111" t="s">
        <v>104</v>
      </c>
      <c r="M53" s="89">
        <v>0</v>
      </c>
      <c r="N53" s="34">
        <v>0</v>
      </c>
      <c r="O53" s="28">
        <v>0</v>
      </c>
      <c r="P53" s="33" t="s">
        <v>171</v>
      </c>
      <c r="Q53" s="4"/>
      <c r="R53" s="124"/>
    </row>
    <row r="54" spans="1:18" ht="99.75" x14ac:dyDescent="0.25">
      <c r="A54" s="145"/>
      <c r="B54" s="147"/>
      <c r="C54" s="111" t="s">
        <v>82</v>
      </c>
      <c r="D54" s="111" t="s">
        <v>154</v>
      </c>
      <c r="E54" s="78" t="s">
        <v>69</v>
      </c>
      <c r="F54" s="13"/>
      <c r="G54" s="78">
        <v>100</v>
      </c>
      <c r="H54" s="104">
        <v>25</v>
      </c>
      <c r="I54" s="104">
        <v>50</v>
      </c>
      <c r="J54" s="98">
        <v>75</v>
      </c>
      <c r="K54" s="98">
        <v>100</v>
      </c>
      <c r="L54" s="111" t="s">
        <v>105</v>
      </c>
      <c r="M54" s="115">
        <f>H54*10%</f>
        <v>2.5</v>
      </c>
      <c r="N54" s="117">
        <f>I54*31.67%</f>
        <v>15.835000000000003</v>
      </c>
      <c r="O54" s="28">
        <f t="shared" si="0"/>
        <v>0.24446666666666667</v>
      </c>
      <c r="P54" s="33" t="s">
        <v>184</v>
      </c>
      <c r="Q54" s="2"/>
      <c r="R54" s="124"/>
    </row>
    <row r="55" spans="1:18" ht="45.75" thickBot="1" x14ac:dyDescent="0.3">
      <c r="A55" s="146"/>
      <c r="B55" s="125" t="s">
        <v>67</v>
      </c>
      <c r="C55" s="126" t="s">
        <v>89</v>
      </c>
      <c r="D55" s="126" t="s">
        <v>155</v>
      </c>
      <c r="E55" s="127" t="s">
        <v>98</v>
      </c>
      <c r="F55" s="128"/>
      <c r="G55" s="129">
        <v>0.1</v>
      </c>
      <c r="H55" s="130">
        <f>G55/4</f>
        <v>2.5000000000000001E-2</v>
      </c>
      <c r="I55" s="131">
        <f>+H55+H55</f>
        <v>0.05</v>
      </c>
      <c r="J55" s="132">
        <f>+I55+H55</f>
        <v>7.5000000000000011E-2</v>
      </c>
      <c r="K55" s="132">
        <f>+J55+H55</f>
        <v>0.1</v>
      </c>
      <c r="L55" s="126" t="s">
        <v>106</v>
      </c>
      <c r="M55" s="131">
        <f>(127063458+511.2+76.44)/323000000</f>
        <v>0.39338713820433435</v>
      </c>
      <c r="N55" s="133">
        <f>(13658066+1039.44+76.44)/323000000</f>
        <v>4.2288488792569655E-2</v>
      </c>
      <c r="O55" s="134">
        <f t="shared" si="0"/>
        <v>5.8090083599587192</v>
      </c>
      <c r="P55" s="135" t="s">
        <v>185</v>
      </c>
      <c r="Q55" s="136"/>
      <c r="R55" s="137"/>
    </row>
    <row r="56" spans="1:18" x14ac:dyDescent="0.25">
      <c r="A56" s="25"/>
      <c r="B56" s="72"/>
      <c r="C56" s="43"/>
      <c r="D56" s="44"/>
      <c r="E56" s="44"/>
      <c r="F56" s="45"/>
      <c r="G56" s="44"/>
      <c r="H56" s="44"/>
      <c r="I56" s="44"/>
      <c r="J56" s="45"/>
      <c r="K56" s="45"/>
      <c r="L56" s="47"/>
      <c r="M56" s="47"/>
      <c r="N56" s="49"/>
      <c r="O56" s="50"/>
      <c r="P56" s="51"/>
      <c r="Q56" s="49"/>
      <c r="R56" s="49"/>
    </row>
    <row r="57" spans="1:18" ht="14.25" customHeight="1" x14ac:dyDescent="0.25">
      <c r="A57" s="25"/>
      <c r="B57" s="72"/>
      <c r="C57" s="43"/>
      <c r="D57" s="52"/>
      <c r="E57" s="52"/>
      <c r="F57" s="45"/>
      <c r="G57" s="44"/>
      <c r="H57" s="44"/>
      <c r="I57" s="44"/>
      <c r="J57" s="49"/>
      <c r="K57" s="49"/>
      <c r="L57" s="47"/>
      <c r="M57" s="47"/>
      <c r="N57" s="49"/>
      <c r="O57" s="50"/>
      <c r="P57" s="51"/>
      <c r="Q57" s="53"/>
      <c r="R57" s="49"/>
    </row>
    <row r="58" spans="1:18" ht="14.25" customHeight="1" x14ac:dyDescent="0.25">
      <c r="A58" s="25"/>
      <c r="B58" s="72"/>
      <c r="C58" s="43"/>
      <c r="D58" s="54"/>
      <c r="E58" s="54"/>
      <c r="F58" s="45"/>
      <c r="G58" s="44"/>
      <c r="H58" s="44"/>
      <c r="I58" s="44"/>
      <c r="J58" s="49"/>
      <c r="K58" s="49"/>
      <c r="L58" s="47"/>
      <c r="M58" s="47"/>
      <c r="N58" s="49"/>
      <c r="O58" s="50"/>
      <c r="P58" s="51"/>
      <c r="Q58" s="53"/>
      <c r="R58" s="49"/>
    </row>
    <row r="59" spans="1:18" ht="14.25" customHeight="1" x14ac:dyDescent="0.25">
      <c r="A59" s="25"/>
      <c r="B59" s="72"/>
      <c r="C59" s="43"/>
      <c r="D59" s="54"/>
      <c r="E59" s="54"/>
      <c r="F59" s="45"/>
      <c r="G59" s="44"/>
      <c r="H59" s="44"/>
      <c r="I59" s="44"/>
      <c r="J59" s="49"/>
      <c r="K59" s="49"/>
      <c r="L59" s="47"/>
      <c r="M59" s="55"/>
      <c r="N59" s="49"/>
      <c r="O59" s="50"/>
      <c r="P59" s="56"/>
      <c r="Q59" s="53"/>
      <c r="R59" s="49"/>
    </row>
    <row r="60" spans="1:18" x14ac:dyDescent="0.25">
      <c r="A60" s="25"/>
      <c r="B60" s="72"/>
      <c r="C60" s="43"/>
      <c r="D60" s="44"/>
      <c r="E60" s="44"/>
      <c r="F60" s="45"/>
      <c r="G60" s="46"/>
      <c r="H60" s="57"/>
      <c r="I60" s="57"/>
      <c r="J60" s="49"/>
      <c r="K60" s="49"/>
      <c r="L60" s="47"/>
      <c r="M60" s="48"/>
      <c r="N60" s="49"/>
      <c r="O60" s="50"/>
      <c r="P60" s="58"/>
      <c r="Q60" s="59"/>
      <c r="R60" s="49"/>
    </row>
    <row r="61" spans="1:18" x14ac:dyDescent="0.25">
      <c r="A61" s="25"/>
      <c r="B61" s="72"/>
      <c r="C61" s="43"/>
      <c r="D61" s="44"/>
      <c r="E61" s="44"/>
      <c r="F61" s="45"/>
      <c r="G61" s="46"/>
      <c r="H61" s="46"/>
      <c r="I61" s="46"/>
      <c r="J61" s="49"/>
      <c r="K61" s="49"/>
      <c r="L61" s="47"/>
      <c r="M61" s="48"/>
      <c r="N61" s="49"/>
      <c r="O61" s="50"/>
      <c r="P61" s="51"/>
      <c r="Q61" s="53"/>
      <c r="R61" s="49"/>
    </row>
    <row r="62" spans="1:18" x14ac:dyDescent="0.25">
      <c r="A62" s="25"/>
      <c r="B62" s="72"/>
      <c r="C62" s="43"/>
      <c r="D62" s="44"/>
      <c r="E62" s="44"/>
      <c r="F62" s="45"/>
      <c r="G62" s="60"/>
      <c r="H62" s="60"/>
      <c r="I62" s="60"/>
      <c r="J62" s="49"/>
      <c r="K62" s="49"/>
      <c r="L62" s="47"/>
      <c r="M62" s="55"/>
      <c r="N62" s="49"/>
      <c r="O62" s="50"/>
      <c r="P62" s="51"/>
      <c r="Q62" s="49"/>
      <c r="R62" s="49"/>
    </row>
    <row r="63" spans="1:18" x14ac:dyDescent="0.25">
      <c r="A63" s="25"/>
      <c r="B63" s="72"/>
      <c r="C63" s="43"/>
      <c r="D63" s="44"/>
      <c r="E63" s="44"/>
      <c r="F63" s="45"/>
      <c r="G63" s="46"/>
      <c r="H63" s="46"/>
      <c r="I63" s="46"/>
      <c r="J63" s="49"/>
      <c r="K63" s="49"/>
      <c r="L63" s="47"/>
      <c r="M63" s="48"/>
      <c r="N63" s="49"/>
      <c r="O63" s="50"/>
      <c r="P63" s="61"/>
      <c r="Q63" s="53"/>
      <c r="R63" s="49"/>
    </row>
    <row r="64" spans="1:18" x14ac:dyDescent="0.25">
      <c r="A64" s="25"/>
      <c r="B64" s="72"/>
      <c r="C64" s="43"/>
      <c r="D64" s="44"/>
      <c r="E64" s="44"/>
      <c r="F64" s="45"/>
      <c r="G64" s="44"/>
      <c r="H64" s="44"/>
      <c r="I64" s="44"/>
      <c r="J64" s="49"/>
      <c r="K64" s="49"/>
      <c r="L64" s="47"/>
      <c r="M64" s="47"/>
      <c r="N64" s="49"/>
      <c r="O64" s="50"/>
      <c r="P64" s="51"/>
      <c r="Q64" s="49"/>
      <c r="R64" s="49"/>
    </row>
    <row r="65" spans="1:18" x14ac:dyDescent="0.25">
      <c r="A65" s="25"/>
      <c r="B65" s="72"/>
      <c r="C65" s="43"/>
      <c r="D65" s="44"/>
      <c r="E65" s="44"/>
      <c r="F65" s="45"/>
      <c r="G65" s="46"/>
      <c r="H65" s="57"/>
      <c r="I65" s="57"/>
      <c r="J65" s="49"/>
      <c r="K65" s="49"/>
      <c r="L65" s="47"/>
      <c r="M65" s="48"/>
      <c r="N65" s="49"/>
      <c r="O65" s="50"/>
      <c r="P65" s="51"/>
      <c r="Q65" s="53"/>
      <c r="R65" s="49"/>
    </row>
    <row r="66" spans="1:18" x14ac:dyDescent="0.25">
      <c r="A66" s="25"/>
      <c r="B66" s="72"/>
      <c r="C66" s="43"/>
      <c r="D66" s="44"/>
      <c r="E66" s="44"/>
      <c r="F66" s="45"/>
      <c r="G66" s="44"/>
      <c r="H66" s="44"/>
      <c r="I66" s="44"/>
      <c r="J66" s="49"/>
      <c r="K66" s="49"/>
      <c r="L66" s="47"/>
      <c r="M66" s="47"/>
      <c r="N66" s="49"/>
      <c r="O66" s="50"/>
      <c r="P66" s="51"/>
      <c r="Q66" s="49"/>
      <c r="R66" s="49"/>
    </row>
    <row r="67" spans="1:18" x14ac:dyDescent="0.25">
      <c r="A67" s="25"/>
      <c r="B67" s="72"/>
      <c r="C67" s="43"/>
      <c r="D67" s="44"/>
      <c r="E67" s="44"/>
      <c r="F67" s="45"/>
      <c r="G67" s="44"/>
      <c r="H67" s="44"/>
      <c r="I67" s="44"/>
      <c r="J67" s="49"/>
      <c r="K67" s="49"/>
      <c r="L67" s="47"/>
      <c r="M67" s="48"/>
      <c r="N67" s="49"/>
      <c r="O67" s="50"/>
      <c r="P67" s="51"/>
      <c r="Q67" s="49"/>
      <c r="R67" s="49"/>
    </row>
    <row r="68" spans="1:18" x14ac:dyDescent="0.25">
      <c r="A68" s="25"/>
      <c r="B68" s="42"/>
      <c r="C68" s="43"/>
      <c r="D68" s="44"/>
      <c r="E68" s="44"/>
      <c r="F68" s="45"/>
      <c r="G68" s="44"/>
      <c r="H68" s="44"/>
      <c r="I68" s="44"/>
      <c r="J68" s="49"/>
      <c r="K68" s="49"/>
      <c r="L68" s="47"/>
      <c r="M68" s="62"/>
      <c r="N68" s="49"/>
      <c r="O68" s="50"/>
      <c r="P68" s="51"/>
      <c r="Q68" s="53"/>
      <c r="R68" s="49"/>
    </row>
    <row r="69" spans="1:18" x14ac:dyDescent="0.25">
      <c r="A69" s="25"/>
      <c r="B69" s="42"/>
      <c r="C69" s="63"/>
      <c r="D69" s="47"/>
      <c r="E69" s="47"/>
      <c r="F69" s="49"/>
      <c r="G69" s="47"/>
      <c r="H69" s="64"/>
      <c r="I69" s="47"/>
      <c r="J69" s="49"/>
      <c r="K69" s="49"/>
      <c r="L69" s="47"/>
      <c r="M69" s="47"/>
      <c r="N69" s="49"/>
      <c r="O69" s="50"/>
      <c r="P69" s="49"/>
      <c r="Q69" s="53"/>
      <c r="R69" s="49"/>
    </row>
    <row r="70" spans="1:18" x14ac:dyDescent="0.25">
      <c r="A70" s="25"/>
      <c r="B70" s="42"/>
      <c r="C70" s="65"/>
      <c r="D70" s="47"/>
      <c r="E70" s="47"/>
      <c r="F70" s="49"/>
      <c r="G70" s="64"/>
      <c r="H70" s="64"/>
      <c r="I70" s="47"/>
      <c r="J70" s="49"/>
      <c r="K70" s="49"/>
      <c r="L70" s="47"/>
      <c r="M70" s="66"/>
      <c r="N70" s="49"/>
      <c r="O70" s="50"/>
      <c r="P70" s="47"/>
      <c r="Q70" s="53"/>
      <c r="R70" s="49"/>
    </row>
    <row r="71" spans="1:18" ht="15" x14ac:dyDescent="0.25">
      <c r="A71" s="25"/>
      <c r="B71" s="67"/>
      <c r="C71" s="47"/>
      <c r="D71" s="47"/>
      <c r="E71" s="47"/>
      <c r="F71" s="49"/>
      <c r="G71" s="68"/>
      <c r="H71" s="69"/>
      <c r="I71" s="70"/>
      <c r="J71" s="49"/>
      <c r="K71" s="49"/>
      <c r="L71" s="47"/>
      <c r="M71" s="48"/>
      <c r="N71" s="49"/>
      <c r="O71" s="50"/>
      <c r="P71" s="49"/>
      <c r="Q71" s="71"/>
      <c r="R71" s="49"/>
    </row>
    <row r="72" spans="1:18" x14ac:dyDescent="0.25">
      <c r="A72" s="25"/>
      <c r="B72" s="188"/>
      <c r="C72" s="190"/>
      <c r="D72" s="47"/>
      <c r="E72" s="47"/>
      <c r="F72" s="49"/>
      <c r="G72" s="64"/>
      <c r="H72" s="64"/>
      <c r="I72" s="47"/>
      <c r="J72" s="49"/>
      <c r="K72" s="49"/>
      <c r="L72" s="47"/>
      <c r="M72" s="18"/>
      <c r="N72" s="49"/>
      <c r="O72" s="50"/>
      <c r="P72" s="186"/>
      <c r="Q72" s="186"/>
      <c r="R72" s="49"/>
    </row>
    <row r="73" spans="1:18" x14ac:dyDescent="0.25">
      <c r="A73" s="25"/>
      <c r="B73" s="189"/>
      <c r="C73" s="187"/>
      <c r="D73" s="47"/>
      <c r="E73" s="47"/>
      <c r="F73" s="49"/>
      <c r="G73" s="68"/>
      <c r="H73" s="68"/>
      <c r="I73" s="48"/>
      <c r="J73" s="49"/>
      <c r="K73" s="49"/>
      <c r="L73" s="47"/>
      <c r="M73" s="66"/>
      <c r="N73" s="49"/>
      <c r="O73" s="50"/>
      <c r="P73" s="187"/>
      <c r="Q73" s="187"/>
      <c r="R73" s="49"/>
    </row>
    <row r="74" spans="1:18" ht="15" x14ac:dyDescent="0.25">
      <c r="A74" s="25"/>
      <c r="B74" s="67"/>
      <c r="C74" s="47"/>
      <c r="D74" s="47"/>
      <c r="E74" s="47"/>
      <c r="F74" s="49"/>
      <c r="G74" s="68"/>
      <c r="H74" s="69"/>
      <c r="I74" s="70"/>
      <c r="J74" s="49"/>
      <c r="K74" s="49"/>
      <c r="L74" s="47"/>
      <c r="M74" s="73"/>
      <c r="N74" s="49"/>
      <c r="O74" s="50"/>
      <c r="P74" s="49"/>
      <c r="Q74" s="53"/>
      <c r="R74" s="49"/>
    </row>
    <row r="75" spans="1:18" x14ac:dyDescent="0.25">
      <c r="A75" s="25"/>
      <c r="B75" s="26"/>
    </row>
  </sheetData>
  <mergeCells count="82">
    <mergeCell ref="R39:R40"/>
    <mergeCell ref="E48:E49"/>
    <mergeCell ref="F48:F49"/>
    <mergeCell ref="G48:G49"/>
    <mergeCell ref="H48:H49"/>
    <mergeCell ref="I48:I49"/>
    <mergeCell ref="J48:J49"/>
    <mergeCell ref="K48:K49"/>
    <mergeCell ref="L48:L49"/>
    <mergeCell ref="M48:M49"/>
    <mergeCell ref="N48:N49"/>
    <mergeCell ref="O48:O49"/>
    <mergeCell ref="P48:P49"/>
    <mergeCell ref="R48:R49"/>
    <mergeCell ref="P39:P40"/>
    <mergeCell ref="D39:D40"/>
    <mergeCell ref="E39:E40"/>
    <mergeCell ref="F39:F40"/>
    <mergeCell ref="G39:G40"/>
    <mergeCell ref="H39:H40"/>
    <mergeCell ref="I39:I40"/>
    <mergeCell ref="J39:J40"/>
    <mergeCell ref="K39:K40"/>
    <mergeCell ref="L39:L40"/>
    <mergeCell ref="M39:M40"/>
    <mergeCell ref="N39:N40"/>
    <mergeCell ref="D16:D17"/>
    <mergeCell ref="D19:D20"/>
    <mergeCell ref="Q72:Q73"/>
    <mergeCell ref="B72:B73"/>
    <mergeCell ref="C72:C73"/>
    <mergeCell ref="P72:P73"/>
    <mergeCell ref="C35:C36"/>
    <mergeCell ref="B35:B36"/>
    <mergeCell ref="B39:B45"/>
    <mergeCell ref="C39:C45"/>
    <mergeCell ref="B46:B50"/>
    <mergeCell ref="C46:C50"/>
    <mergeCell ref="B53:B54"/>
    <mergeCell ref="D44:D45"/>
    <mergeCell ref="D46:D47"/>
    <mergeCell ref="D48:D50"/>
    <mergeCell ref="R14:R15"/>
    <mergeCell ref="O14:O15"/>
    <mergeCell ref="P14:P15"/>
    <mergeCell ref="Q14:Q15"/>
    <mergeCell ref="D14:D15"/>
    <mergeCell ref="E14:E15"/>
    <mergeCell ref="G14:G15"/>
    <mergeCell ref="F14:F15"/>
    <mergeCell ref="D10:D11"/>
    <mergeCell ref="F10:F11"/>
    <mergeCell ref="L14:L15"/>
    <mergeCell ref="M14:N14"/>
    <mergeCell ref="A2:D4"/>
    <mergeCell ref="E2:P4"/>
    <mergeCell ref="D7:H7"/>
    <mergeCell ref="D8:H8"/>
    <mergeCell ref="D9:H9"/>
    <mergeCell ref="A7:C7"/>
    <mergeCell ref="A8:C8"/>
    <mergeCell ref="A9:C9"/>
    <mergeCell ref="A10:C11"/>
    <mergeCell ref="G11:H11"/>
    <mergeCell ref="G10:H10"/>
    <mergeCell ref="H14:K14"/>
    <mergeCell ref="A14:A15"/>
    <mergeCell ref="C14:C15"/>
    <mergeCell ref="C22:C23"/>
    <mergeCell ref="C25:C26"/>
    <mergeCell ref="C27:C28"/>
    <mergeCell ref="B22:B23"/>
    <mergeCell ref="B25:B26"/>
    <mergeCell ref="B27:B28"/>
    <mergeCell ref="A16:A55"/>
    <mergeCell ref="B14:B15"/>
    <mergeCell ref="B16:B21"/>
    <mergeCell ref="C16:C20"/>
    <mergeCell ref="B29:B30"/>
    <mergeCell ref="B31:B34"/>
    <mergeCell ref="B51:B52"/>
    <mergeCell ref="C51:C52"/>
  </mergeCells>
  <conditionalFormatting sqref="D43:E43">
    <cfRule type="duplicateValues" dxfId="1" priority="3"/>
  </conditionalFormatting>
  <conditionalFormatting sqref="D38:E38">
    <cfRule type="duplicateValues" dxfId="0" priority="1"/>
  </conditionalFormatting>
  <pageMargins left="0.7" right="0.7" top="0.75" bottom="0.75" header="0.3" footer="0.3"/>
  <pageSetup paperSize="119" scale="28" fitToHeight="0" orientation="landscape" horizontalDpi="1200" verticalDpi="1200" r:id="rId1"/>
  <ignoredErrors>
    <ignoredError sqref="I30"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46AE0D-E2C5-4D79-B571-E40167AAFE92}">
          <x14:formula1>
            <xm:f>Hoja2!$D$5:$D$9</xm:f>
          </x14:formula1>
          <xm:sqref>F16:F39 F41:F48 F50:F54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4F880-65C9-4E98-AA78-27F00F5407EB}">
  <dimension ref="C5:D12"/>
  <sheetViews>
    <sheetView topLeftCell="A4" workbookViewId="0">
      <selection activeCell="D16" sqref="D16"/>
    </sheetView>
  </sheetViews>
  <sheetFormatPr baseColWidth="10" defaultRowHeight="15" x14ac:dyDescent="0.25"/>
  <sheetData>
    <row r="5" spans="3:4" x14ac:dyDescent="0.25">
      <c r="C5" s="9"/>
      <c r="D5" s="11" t="s">
        <v>134</v>
      </c>
    </row>
    <row r="6" spans="3:4" x14ac:dyDescent="0.25">
      <c r="C6" s="9"/>
      <c r="D6" s="11" t="s">
        <v>135</v>
      </c>
    </row>
    <row r="7" spans="3:4" x14ac:dyDescent="0.25">
      <c r="C7" s="9"/>
      <c r="D7" s="12" t="s">
        <v>70</v>
      </c>
    </row>
    <row r="8" spans="3:4" x14ac:dyDescent="0.25">
      <c r="C8" s="9"/>
      <c r="D8" s="11" t="s">
        <v>56</v>
      </c>
    </row>
    <row r="9" spans="3:4" x14ac:dyDescent="0.25">
      <c r="C9" s="9"/>
      <c r="D9" s="11" t="s">
        <v>57</v>
      </c>
    </row>
    <row r="10" spans="3:4" x14ac:dyDescent="0.25">
      <c r="C10" s="9"/>
      <c r="D10" s="10"/>
    </row>
    <row r="11" spans="3:4" x14ac:dyDescent="0.25">
      <c r="C11" s="9"/>
      <c r="D11" s="10"/>
    </row>
    <row r="12" spans="3:4" x14ac:dyDescent="0.25">
      <c r="C12" s="9"/>
      <c r="D12"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CD9B3-FC55-4B2C-B733-0962DF7BC025}">
  <dimension ref="C5:D12"/>
  <sheetViews>
    <sheetView topLeftCell="A4" workbookViewId="0">
      <selection activeCell="D16" sqref="D16"/>
    </sheetView>
  </sheetViews>
  <sheetFormatPr baseColWidth="10" defaultRowHeight="15" x14ac:dyDescent="0.25"/>
  <sheetData>
    <row r="5" spans="3:4" x14ac:dyDescent="0.25">
      <c r="C5" s="9"/>
      <c r="D5" s="11" t="s">
        <v>134</v>
      </c>
    </row>
    <row r="6" spans="3:4" x14ac:dyDescent="0.25">
      <c r="C6" s="9"/>
      <c r="D6" s="11" t="s">
        <v>135</v>
      </c>
    </row>
    <row r="7" spans="3:4" x14ac:dyDescent="0.25">
      <c r="C7" s="9"/>
      <c r="D7" s="12" t="s">
        <v>70</v>
      </c>
    </row>
    <row r="8" spans="3:4" x14ac:dyDescent="0.25">
      <c r="C8" s="9"/>
      <c r="D8" s="11" t="s">
        <v>56</v>
      </c>
    </row>
    <row r="9" spans="3:4" x14ac:dyDescent="0.25">
      <c r="C9" s="9"/>
      <c r="D9" s="11" t="s">
        <v>57</v>
      </c>
    </row>
    <row r="10" spans="3:4" x14ac:dyDescent="0.25">
      <c r="C10" s="9"/>
      <c r="D10" s="10"/>
    </row>
    <row r="11" spans="3:4" x14ac:dyDescent="0.25">
      <c r="C11" s="9"/>
      <c r="D11" s="10"/>
    </row>
    <row r="12" spans="3:4" x14ac:dyDescent="0.25">
      <c r="C12" s="9"/>
      <c r="D12"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 2</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2023-05-27T01:28:31Z</cp:lastPrinted>
  <dcterms:created xsi:type="dcterms:W3CDTF">2021-05-24T23:54:15Z</dcterms:created>
  <dcterms:modified xsi:type="dcterms:W3CDTF">2023-05-27T01:28:35Z</dcterms:modified>
</cp:coreProperties>
</file>