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defaultThemeVersion="166925"/>
  <mc:AlternateContent xmlns:mc="http://schemas.openxmlformats.org/markup-compatibility/2006">
    <mc:Choice Requires="x15">
      <x15ac:absPath xmlns:x15ac="http://schemas.microsoft.com/office/spreadsheetml/2010/11/ac" url="C:\Users\PLANEACIÓN\Documents\PLANEACION 2016-2021\2021\MIPG-MECI\PLANES MIPG\CUARTO SEGUIMIENTO A PLANES MIPG\"/>
    </mc:Choice>
  </mc:AlternateContent>
  <xr:revisionPtr revIDLastSave="0" documentId="13_ncr:1_{42E760E8-AEC5-4F11-8E3E-74AE15B17C45}" xr6:coauthVersionLast="36" xr6:coauthVersionMax="47" xr10:uidLastSave="{00000000-0000-0000-0000-000000000000}"/>
  <bookViews>
    <workbookView xWindow="-120" yWindow="-120" windowWidth="20730" windowHeight="1116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9" i="1" l="1"/>
  <c r="R23" i="1" l="1"/>
  <c r="R20" i="1"/>
  <c r="S27" i="1"/>
  <c r="S26" i="1"/>
  <c r="S25" i="1"/>
  <c r="R24" i="1"/>
  <c r="R21" i="1"/>
  <c r="R18" i="1"/>
  <c r="R17" i="1"/>
  <c r="R16" i="1"/>
  <c r="H16" i="1" l="1"/>
  <c r="J16" i="1"/>
  <c r="P23" i="1" l="1"/>
  <c r="M23" i="1" l="1"/>
  <c r="L23" i="1" l="1"/>
  <c r="H27" i="1" l="1"/>
  <c r="H26" i="1"/>
  <c r="I26" i="1" s="1"/>
  <c r="H25" i="1"/>
  <c r="I25" i="1" s="1"/>
  <c r="H24" i="1"/>
  <c r="I24" i="1" s="1"/>
  <c r="H23" i="1"/>
  <c r="H22" i="1"/>
  <c r="H20" i="1"/>
  <c r="I20" i="1" s="1"/>
  <c r="H18" i="1"/>
  <c r="I18" i="1" s="1"/>
  <c r="H17" i="1"/>
  <c r="I17" i="1" s="1"/>
  <c r="I16" i="1"/>
  <c r="H21" i="1"/>
  <c r="I21" i="1" s="1"/>
  <c r="J18" i="1" l="1"/>
  <c r="J21" i="1"/>
  <c r="J17" i="1"/>
  <c r="I22" i="1"/>
  <c r="J22" i="1" s="1"/>
  <c r="J25" i="1"/>
  <c r="J20" i="1"/>
  <c r="J24" i="1"/>
  <c r="J26" i="1"/>
  <c r="I23" i="1"/>
  <c r="J23" i="1" s="1"/>
  <c r="I27" i="1"/>
  <c r="J27" i="1" l="1"/>
</calcChain>
</file>

<file path=xl/sharedStrings.xml><?xml version="1.0" encoding="utf-8"?>
<sst xmlns="http://schemas.openxmlformats.org/spreadsheetml/2006/main" count="369" uniqueCount="96">
  <si>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</si>
  <si>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</si>
  <si>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</si>
  <si>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</si>
  <si>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</si>
  <si>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</si>
  <si>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</si>
  <si>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</si>
  <si>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</si>
  <si>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</si>
  <si>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</si>
  <si>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</si>
  <si>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</si>
  <si>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</si>
  <si>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</si>
  <si>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</si>
  <si>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</si>
  <si>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</si>
  <si>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</si>
  <si>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</si>
  <si>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</si>
  <si>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</si>
  <si>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</si>
  <si>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</si>
  <si>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Planeación y mejoramiento</t>
  </si>
  <si>
    <t>Silvia Montoya Duffis</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</si>
  <si>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</si>
  <si>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</si>
  <si>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</si>
  <si>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</si>
  <si>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</si>
  <si>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</si>
  <si>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Anticorrupción y Atención al Ciudadano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</si>
  <si>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</si>
  <si>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</si>
  <si>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</si>
  <si>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</si>
  <si>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</si>
  <si>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</si>
  <si>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</si>
  <si>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</si>
  <si>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</si>
  <si>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</si>
  <si>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</si>
  <si>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</si>
  <si>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</si>
  <si>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</si>
  <si>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</si>
  <si>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Porcentaje de cumplimiento del Plan Anticorrupción</t>
  </si>
  <si>
    <t>implementación del plan</t>
  </si>
  <si>
    <t># actividades realizadas/# actividades programdas X 100</t>
  </si>
  <si>
    <t>#capacitaciones realizadas/# capacitaciones programadas X 100</t>
  </si>
  <si>
    <t xml:space="preserve"> incentivos otorgados</t>
  </si>
  <si>
    <t>% incentivos otorgados</t>
  </si>
  <si>
    <t>apropiación de recursos</t>
  </si>
  <si>
    <t>% apropiación de recursos</t>
  </si>
  <si>
    <t>provisión de cargos de carrera administrativa</t>
  </si>
  <si>
    <t>% provisión de cargos de carrera administrativa</t>
  </si>
  <si>
    <t>Trimestral</t>
  </si>
  <si>
    <t>META</t>
  </si>
  <si>
    <t xml:space="preserve">Líder de seguridad digital: Jonathan Marin </t>
  </si>
  <si>
    <t>Jefe de Sistemas: Jordy Escalona</t>
  </si>
  <si>
    <t>Vicerrector Administrativo y Financiero: Marlon Mitchell</t>
  </si>
  <si>
    <t>Líder de Gestión Documental: Zoraida Vanegas</t>
  </si>
  <si>
    <t>Líder de SGSST: Jhinezka Davis</t>
  </si>
  <si>
    <t>Jefe de control interno: Avelino Meza</t>
  </si>
  <si>
    <t>Jefe de Talento Humano: Geraldine Gordon</t>
  </si>
  <si>
    <t>Se logro cumplir con plan de tratamiento de los riesgos de seguridad digital donde se identificaron los activos de información y su criticidad para evaluar los riesgos a los cuales se encontraban expuestos y proceder a levantarle los controles respectivos que nos permitieran minimizar el riesgo.</t>
  </si>
  <si>
    <t>*Riesgos y Amenazas Activos TI
*Inventario de Activos de informacion INFOTEP</t>
  </si>
  <si>
    <t>Se logro cumplir con el plan de seguridad de la información propuesto para este año realizando un diagnóstico con la herramienta entregada por MinTIC para evaluar la seguridad, se actualizó la política de seguridad digital, se actualizaron los procedimientos de seguridad, se actualizó el inventario de activos de información, se identificaron los riesgos y se implementaron controles que nos permiten mitigarlos.</t>
  </si>
  <si>
    <t>*Herramienta de autodiagnóstico 
*Política de seguridad digital
*Procedimientos de seguridad
*Plan de tratamiento de riesgos de seguridad digital
Inventario de activos de Información</t>
  </si>
  <si>
    <t>Se ha realizado las siguientes actividades con base a la ruta tecnologica del INFOTEP y mejoramiento de las rupturas tecnologicas:
1.  Fortalecimiento Tecnologico, aticulacion de TI con los demas procesos misionales y de apoyo de INFOTEP.
2.Mejoramiento de la Infraestructura Tecnologica.
3. Avances en el cumplimiento de la NTC 5854.
4. Creacion del Modelo de Arquitectura Empresarial.</t>
  </si>
  <si>
    <t>Como evidencia del Fortalecimiento Tecnológico se adjuntaron los diferentes estudios previos de los procesos que estan en contratacion para dicho fin.</t>
  </si>
  <si>
    <t>_Se llevó a cabo las reuniones programadas del COPASST.                                                            _Se llevó a cabo las reuniones programadas trimestralmente del CCL.                              _Registro certificado microbiológico de agua potable apto para consumo humano.             _ Realización de exámenes médicos ocupacionales.                                                          _ Adquisición e instalación de elementos de bioseguridad. _Adquisición de elementos de botiquín de  primeros auxilios.                                                        _Realización de  entrenamiento y capacitación  a las Brigadas de Emergencias. _Realizar inspecciones de seguridad de EPP en archivo.                                                             _Se realizó seguimiento a las actividades planificadas en el programa de estilo de vida saludable.                                                                      _Se realizó inspección de extintores, botiquín y señalización. _Se realizó fumigación de areas.                                              _Realización seguimiento a las actividades planificadas en el programa de capacitaciones.                                                     _Realización de registro de los examenes de  periodico  en el formato de seguimiento examenes de ingreso, periodico o retiro.                  _ Realización de registros de ausentismo por razones de salud.                                                     _Realización del reporte de indicadores de (estructura, proceso y resultado) para verificar el cumplimiento  del  SG-SST.</t>
  </si>
  <si>
    <t>_Registro microbiologico del agua. _Listas de asistencia de los examenes médicos ocupacionales- _Informe adquisición e instalación de elementos de bioseguridad. _Adquisición e instalación de elementos de botiquín.                                      _ Cronograma programa estilo de vida saludable. _Formato inspección extintores, botiquín y señalización. _Certificado de fumigación.                     _ Formato registro de los examenes de  periodico  en el formato de seguimiento examenes de ingreso, periodico o retiro.                                _ Registros de ausentismo por razones de salud.                _ Registro de reporte de indicadores para verificar el cumplimiento  del  SG-SST.</t>
  </si>
  <si>
    <t>Manejo del tiempo
familia, trabajo, sanidad emocional
manejo de estress y carga laboral
superando diferencias
evitando depresión en tiempos dificiles
superando obstaculos para ser mejor versión de mi
conflictos laborales y como solucionarlos
auditoria interna de los sistemas de seguridad
tecnología de la cuarta revolución industrial
enfermedades posturales
higiene postural
pausas activas
Enfermedades ocasionados por los malos hábitos alimenticios: enfermedades coronarias, hpertensión, diabetes tipo II
Fundamentos jurídicos de contratación estatal
normativa vigente
introducción básica de la modalidad de selección
planificación contractual
requisitos básicos de estudios previos 
análisis del sector
supervisión e interventoría
patologías de la contratación estatal</t>
  </si>
  <si>
    <t xml:space="preserve">Bonos mr ahorro
Cajasai (libranza)
Transporte a la institución en biciicleta
</t>
  </si>
  <si>
    <t>Evidencias de nómina</t>
  </si>
  <si>
    <t xml:space="preserve">Se hizo el acuerdo para cubrir los 15 cargos en provisionalidad </t>
  </si>
  <si>
    <t>Se promedian llos porcentajes de cada una de los planes de talento humano</t>
  </si>
  <si>
    <t>SIC formulado.  .Programa especifico de documentos esenciales formulado .Aplicativo SAC.  Elaboración del banco terminológico de series y subseries documentales y las tablas de control de acceso a los documentos de archivos elaboradas. Instructivo para la organización de archivos de gestión ajustado. 
Definición de las funciones archivísticas del comité institucional de gestión y desempeño (resolucion)
política de uso y consumo de papel formulada
Estructuración y aprobación de los procedimientos correspondientes a las ocho (8) operaciones de la gestión documental (planeación, producción, gestión y trámite, organización, transferencias, disposición final, valoración y preservación a largo plazo. Incluyendo uno destinado a la formulación, aprobación, implementación y ajuste de los instrumentos archivísticos de planeación, PINAR y PGD , formulados.</t>
  </si>
  <si>
    <r>
      <rPr>
        <b/>
        <sz val="11"/>
        <color theme="1"/>
        <rFont val="Tahoma"/>
        <family val="2"/>
      </rPr>
      <t xml:space="preserve">PINAR    </t>
    </r>
    <r>
      <rPr>
        <sz val="11"/>
        <color theme="1"/>
        <rFont val="Tahoma"/>
        <family val="2"/>
      </rPr>
      <t xml:space="preserve">                                      1.Formulación y aprobación Sistema integrado de conservación
2.	Formulación y aprobación del programa específico de documentos esenciales
</t>
    </r>
    <r>
      <rPr>
        <b/>
        <sz val="11"/>
        <color theme="1"/>
        <rFont val="Tahoma"/>
        <family val="2"/>
      </rPr>
      <t>PGD:</t>
    </r>
    <r>
      <rPr>
        <sz val="11"/>
        <color theme="1"/>
        <rFont val="Tahoma"/>
        <family val="2"/>
      </rPr>
      <t xml:space="preserve">
1.	Adquisición e implementación del aplicativo SAC para la automatización del servicio de correspondencia
2.	Elaboración del banco terminológico de series y subseries documentales y las tablas de control de acceso a los documentos de archivos
3.	Ajuste del instructivo para la organización de archivos de gestión
4.	Definición de las funciones archivísticas del comité institucional de gestión y desempeño
5.	Formulación y aprobación de la política de uso y consumo de papel
6.	Estructuración y aprobación de los procedimientos correspondientes a las ocho (8) operaciones de la gestión documental (planeación, producción, gestión y trámite, organización, transferencias, disposición final, valoración y preservación a largo plazo. Incluyendo uno destinado a la formulación, aprobación, implementación y ajuste de los instrumentos archivísticos de planeación, PINAR y PGD</t>
    </r>
  </si>
  <si>
    <t>Se va a realizar una contratación para las capacitaciones pendientes que se encuentran en el PIC</t>
  </si>
  <si>
    <t>Link Google Drive:
1. https://drive.google.com/drive/folders/1bXH9wMhgCmZ6D3HekZ8sEGv01Bugf5HQ     -        https://drive.google.com/drive/folders/1sU1cDsEIig6lRVXt29NtTeQ2BdiW9iIv
Link Pagina Web
https://www.infotepsai.edu.co/</t>
  </si>
  <si>
    <t>El porcentaje de avance con corte 31 de diciembre  de cada uno de los componentes del plan fue según se describe: Gestión del riesgo: 100%
Plan de racionalización de trámites: 100%
Atención al ciudadano: 85%
Rendición de cuentas: 88%
Mecanismos para la transparencia y acceso a la información: 85%
Participación ciudadana: 100%</t>
  </si>
  <si>
    <t>https://infotepsai.edu.co/plan-anticorrupcion-y-de-atencion-al-ciudadano/plan-anticorrupcion-y-de-atencion-al-ciudadano-2021/monitoreo-y-seguimiento-2</t>
  </si>
  <si>
    <t>Evidencia:
https://drive.google.com/drive/folders/1L5zI1SYmo6aX495ES2YeWu_9eh7BvVNq?usp=sharing    ----  https://drive.google.com/drive/folders/1Z2e_O0DYRjsmYomFcoYOfKAoI-B7ojtU</t>
  </si>
  <si>
    <t>Evidencia:
https://drive.google.com/drive/folders/1L5zI1SYmo6aX495ES2YeWu_9eh7BvVNq?usp=sharing    ----  https://drive.google.com/drive/folders/1rqrZkX71k8c9mhxyzGR4_1yZ_YOeC0xa</t>
  </si>
  <si>
    <t>https://drive.google.com/drive/folders/1wynk029QJ4OULjBoMN3ssjo_UOqaj2zH</t>
  </si>
  <si>
    <t>Ejecución del PAA: https://drive.google.com/drive/folders/19bo7HQYKi4M_J22tmBXZwxf-rpkUFOQk</t>
  </si>
  <si>
    <t>https://drive.google.com/drive/folders/1icmN-zdL05Gc51-qUy3CurhxSK13_fV7</t>
  </si>
  <si>
    <t>https://drive.google.com/drive/folders/1N6fFWVMQ4KTxC20nL6xipI-C-JnxV8kF</t>
  </si>
  <si>
    <t>Evidencias (listado mr ahorro, foto en bicicleta y formato libranza cajasai): https://drive.google.com/drive/folders/1-Bp2fBys0Cv_UT526iXcdpqndl-PyJ-d</t>
  </si>
  <si>
    <t>Nóminas octubre, noviembre y diciembre: https://drive.google.com/drive/folders/18G-k3jIpTGRyeKpBPzRjR-GIMIeYdR9X</t>
  </si>
  <si>
    <t>Acuerdo con la CNSC: https://drive.google.com/drive/folders/15OayI0LDnwsqjLIHE5m0V0bgsX4zjYgo</t>
  </si>
  <si>
    <t>Se solicita la revisión del porcentaje de avance al encargardo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</si>
</sst>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sz val="11"/>
      <name val="Tahoma"/>
      <family val="2"/>
    </font>
    <font>
      <sz val="9"/>
      <color theme="1"/>
      <name val="Tahoma"/>
      <family val="2"/>
    </font>
    <font>
      <b/>
      <sz val="9"/>
      <color theme="0"/>
      <name val="Tahoma"/>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s>
  <borders count="3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5">
    <xf numFmtId="0" fontId="0" fillId="0" borderId="0" xfId="0"/>
    <xf numFmtId="0" fontId="3" fillId="0" borderId="0" xfId="0" applyFont="1" applyAlignment="1">
      <alignment vertical="center"/>
    </xf>
    <xf numFmtId="0" fontId="5"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justify" vertical="center"/>
    </xf>
    <xf numFmtId="15" fontId="3" fillId="0" borderId="14" xfId="0" applyNumberFormat="1" applyFont="1" applyBorder="1" applyAlignment="1">
      <alignment horizontal="center" vertical="center"/>
    </xf>
    <xf numFmtId="0" fontId="3" fillId="0" borderId="9" xfId="0" applyFont="1" applyBorder="1" applyAlignment="1">
      <alignment horizontal="center" vertical="center"/>
    </xf>
    <xf numFmtId="0" fontId="3" fillId="0" borderId="0" xfId="0" applyFont="1" applyFill="1" applyBorder="1" applyAlignment="1">
      <alignment horizontal="justify" vertical="center"/>
    </xf>
    <xf numFmtId="0" fontId="3" fillId="0" borderId="0" xfId="0" applyFont="1" applyFill="1" applyBorder="1" applyAlignment="1">
      <alignment horizontal="center" vertical="center"/>
    </xf>
    <xf numFmtId="9" fontId="3" fillId="0" borderId="0" xfId="0" applyNumberFormat="1" applyFont="1" applyFill="1" applyBorder="1" applyAlignment="1">
      <alignment horizontal="center" vertical="center"/>
    </xf>
    <xf numFmtId="0" fontId="9" fillId="0" borderId="0" xfId="0" applyFont="1" applyAlignment="1">
      <alignment vertical="center"/>
    </xf>
    <xf numFmtId="0" fontId="7" fillId="5" borderId="9" xfId="0" applyFont="1" applyFill="1" applyBorder="1" applyAlignment="1">
      <alignment horizontal="center" vertical="center" wrapText="1"/>
    </xf>
    <xf numFmtId="0" fontId="0" fillId="0" borderId="0" xfId="0" applyAlignment="1"/>
    <xf numFmtId="0" fontId="0" fillId="0" borderId="0" xfId="0" applyAlignment="1">
      <alignment wrapText="1"/>
    </xf>
    <xf numFmtId="0" fontId="9" fillId="0" borderId="0" xfId="0" applyFont="1" applyFill="1" applyAlignment="1">
      <alignment vertical="center"/>
    </xf>
    <xf numFmtId="15" fontId="3" fillId="0" borderId="0" xfId="0" applyNumberFormat="1" applyFont="1" applyBorder="1" applyAlignment="1">
      <alignment horizontal="center" vertical="center"/>
    </xf>
    <xf numFmtId="0" fontId="10" fillId="4" borderId="9"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justify" vertical="center" wrapText="1"/>
    </xf>
    <xf numFmtId="0" fontId="10" fillId="4" borderId="33" xfId="0" applyFont="1" applyFill="1" applyBorder="1" applyAlignment="1">
      <alignment horizontal="center" vertical="center" wrapText="1"/>
    </xf>
    <xf numFmtId="0" fontId="3" fillId="0" borderId="0" xfId="0" applyFont="1" applyBorder="1" applyAlignment="1">
      <alignment horizontal="center" vertical="center"/>
    </xf>
    <xf numFmtId="0" fontId="10" fillId="4" borderId="10" xfId="0" applyFont="1" applyFill="1" applyBorder="1" applyAlignment="1">
      <alignment horizontal="center" vertical="center" wrapText="1"/>
    </xf>
    <xf numFmtId="0" fontId="0" fillId="0" borderId="0" xfId="0" applyFill="1" applyAlignment="1"/>
    <xf numFmtId="0" fontId="3" fillId="0" borderId="19" xfId="0" applyFont="1" applyFill="1" applyBorder="1" applyAlignment="1">
      <alignment horizontal="justify" vertical="center"/>
    </xf>
    <xf numFmtId="0" fontId="3" fillId="0" borderId="9" xfId="0" applyFont="1" applyFill="1" applyBorder="1" applyAlignment="1">
      <alignment horizontal="justify" vertical="center"/>
    </xf>
    <xf numFmtId="0" fontId="3" fillId="0" borderId="9" xfId="0" applyFont="1" applyFill="1" applyBorder="1" applyAlignment="1">
      <alignment horizontal="center" vertical="center"/>
    </xf>
    <xf numFmtId="9" fontId="3" fillId="0" borderId="9" xfId="1" applyFont="1" applyFill="1" applyBorder="1" applyAlignment="1">
      <alignment horizontal="center" vertical="center"/>
    </xf>
    <xf numFmtId="164" fontId="3" fillId="0" borderId="9" xfId="1" applyNumberFormat="1"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9" xfId="0" applyFont="1" applyFill="1" applyBorder="1" applyAlignment="1">
      <alignment horizontal="center" vertical="center" wrapText="1"/>
    </xf>
    <xf numFmtId="164" fontId="8" fillId="0" borderId="9" xfId="0" applyNumberFormat="1"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10" fontId="3" fillId="0" borderId="9" xfId="1" applyNumberFormat="1" applyFont="1" applyFill="1" applyBorder="1" applyAlignment="1">
      <alignment horizontal="center" vertical="center"/>
    </xf>
    <xf numFmtId="9" fontId="3" fillId="0" borderId="9" xfId="0" applyNumberFormat="1" applyFont="1" applyFill="1" applyBorder="1" applyAlignment="1">
      <alignment horizontal="center" vertical="center"/>
    </xf>
    <xf numFmtId="164" fontId="3" fillId="0" borderId="9" xfId="1" applyNumberFormat="1" applyFont="1" applyFill="1" applyBorder="1" applyAlignment="1">
      <alignment horizontal="center" vertical="center" wrapText="1"/>
    </xf>
    <xf numFmtId="0" fontId="3" fillId="0" borderId="22" xfId="0" applyFont="1" applyFill="1" applyBorder="1" applyAlignment="1">
      <alignment horizontal="center" vertical="center"/>
    </xf>
    <xf numFmtId="10" fontId="8" fillId="0" borderId="9" xfId="0" applyNumberFormat="1" applyFont="1" applyFill="1" applyBorder="1" applyAlignment="1">
      <alignment horizontal="center" vertical="center"/>
    </xf>
    <xf numFmtId="164" fontId="8" fillId="0" borderId="9" xfId="1" applyNumberFormat="1" applyFont="1" applyFill="1" applyBorder="1" applyAlignment="1">
      <alignment horizontal="center" vertical="center"/>
    </xf>
    <xf numFmtId="9" fontId="8" fillId="0" borderId="9" xfId="1" applyFont="1" applyFill="1" applyBorder="1" applyAlignment="1">
      <alignment horizontal="center" vertical="center"/>
    </xf>
    <xf numFmtId="9" fontId="3" fillId="0" borderId="9" xfId="1" applyNumberFormat="1" applyFont="1" applyFill="1" applyBorder="1" applyAlignment="1">
      <alignment horizontal="center" vertical="center"/>
    </xf>
    <xf numFmtId="9" fontId="3" fillId="0" borderId="0" xfId="0" applyNumberFormat="1" applyFont="1" applyAlignment="1">
      <alignment vertical="center"/>
    </xf>
    <xf numFmtId="164" fontId="3" fillId="0" borderId="0" xfId="0" applyNumberFormat="1" applyFont="1" applyAlignment="1">
      <alignment vertical="center"/>
    </xf>
    <xf numFmtId="0" fontId="3" fillId="0" borderId="9" xfId="0" applyFont="1" applyFill="1" applyBorder="1" applyAlignment="1">
      <alignment horizontal="left" vertical="center"/>
    </xf>
    <xf numFmtId="0" fontId="8" fillId="0" borderId="19" xfId="0" applyFont="1" applyFill="1" applyBorder="1" applyAlignment="1">
      <alignment horizontal="left" vertical="center" wrapText="1"/>
    </xf>
    <xf numFmtId="10" fontId="6" fillId="0" borderId="9" xfId="1" applyNumberFormat="1" applyFont="1" applyFill="1" applyBorder="1" applyAlignment="1">
      <alignment horizontal="center" vertical="center"/>
    </xf>
    <xf numFmtId="0" fontId="3" fillId="0" borderId="0" xfId="0" applyFont="1" applyBorder="1" applyAlignment="1">
      <alignment horizontal="center" vertical="center"/>
    </xf>
    <xf numFmtId="0" fontId="3" fillId="0" borderId="19" xfId="0" applyFont="1" applyFill="1" applyBorder="1" applyAlignment="1">
      <alignment horizontal="left" vertical="center" wrapText="1"/>
    </xf>
    <xf numFmtId="0" fontId="3" fillId="0" borderId="21" xfId="0" applyFont="1" applyFill="1" applyBorder="1" applyAlignment="1">
      <alignment horizontal="left" vertical="center" wrapText="1"/>
    </xf>
    <xf numFmtId="164" fontId="3" fillId="2" borderId="9" xfId="1" applyNumberFormat="1" applyFont="1" applyFill="1" applyBorder="1" applyAlignment="1">
      <alignment horizontal="center" vertical="center"/>
    </xf>
    <xf numFmtId="9" fontId="3" fillId="2" borderId="9" xfId="1" applyFont="1" applyFill="1" applyBorder="1" applyAlignment="1">
      <alignment horizontal="center" vertical="center"/>
    </xf>
    <xf numFmtId="9" fontId="8" fillId="2" borderId="9" xfId="0" applyNumberFormat="1" applyFont="1" applyFill="1" applyBorder="1" applyAlignment="1">
      <alignment horizontal="center" vertical="center"/>
    </xf>
    <xf numFmtId="9" fontId="8" fillId="2" borderId="9" xfId="1" applyFont="1" applyFill="1" applyBorder="1" applyAlignment="1">
      <alignment horizontal="center" vertical="center"/>
    </xf>
    <xf numFmtId="0" fontId="3" fillId="2" borderId="9" xfId="0" applyFont="1" applyFill="1" applyBorder="1" applyAlignment="1">
      <alignment horizontal="left" vertical="top" wrapText="1"/>
    </xf>
    <xf numFmtId="0" fontId="3" fillId="0" borderId="9" xfId="0" applyFont="1" applyFill="1" applyBorder="1" applyAlignment="1">
      <alignment horizontal="left" vertical="center" wrapText="1"/>
    </xf>
    <xf numFmtId="0" fontId="8" fillId="0" borderId="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2" borderId="9" xfId="0" applyFont="1" applyFill="1" applyBorder="1" applyAlignment="1">
      <alignment horizontal="left" vertical="center" wrapText="1"/>
    </xf>
    <xf numFmtId="0" fontId="8" fillId="2" borderId="9" xfId="0" applyFont="1" applyFill="1" applyBorder="1" applyAlignment="1">
      <alignment horizontal="left" vertical="center" wrapText="1"/>
    </xf>
    <xf numFmtId="0" fontId="11" fillId="0" borderId="9" xfId="2" applyFont="1" applyFill="1" applyBorder="1" applyAlignment="1">
      <alignment horizontal="left" vertical="center" wrapText="1"/>
    </xf>
    <xf numFmtId="0" fontId="8" fillId="0" borderId="9" xfId="0" applyFont="1" applyBorder="1" applyAlignment="1">
      <alignment horizontal="left" vertical="center" wrapText="1"/>
    </xf>
    <xf numFmtId="0" fontId="6" fillId="0" borderId="20" xfId="0" applyFont="1" applyFill="1" applyBorder="1" applyAlignment="1">
      <alignment horizontal="left" vertical="center" wrapText="1"/>
    </xf>
    <xf numFmtId="164" fontId="3" fillId="0" borderId="9" xfId="0" applyNumberFormat="1"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2" fillId="0" borderId="20" xfId="2"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10" fillId="4" borderId="24"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5" fontId="3" fillId="0" borderId="10" xfId="0" applyNumberFormat="1" applyFont="1" applyBorder="1" applyAlignment="1">
      <alignment horizontal="center" vertical="center"/>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6" fillId="3" borderId="10" xfId="0" applyFont="1" applyFill="1" applyBorder="1" applyAlignment="1">
      <alignment horizontal="justify" vertical="center"/>
    </xf>
    <xf numFmtId="0" fontId="6" fillId="3" borderId="12" xfId="0" applyFont="1" applyFill="1" applyBorder="1" applyAlignment="1">
      <alignment horizontal="justify" vertical="center"/>
    </xf>
    <xf numFmtId="0" fontId="6" fillId="3" borderId="25" xfId="0" applyFont="1" applyFill="1" applyBorder="1" applyAlignment="1">
      <alignment horizontal="left" vertical="center"/>
    </xf>
    <xf numFmtId="0" fontId="6" fillId="3" borderId="15" xfId="0" applyFont="1" applyFill="1" applyBorder="1" applyAlignment="1">
      <alignment horizontal="left" vertical="center"/>
    </xf>
    <xf numFmtId="0" fontId="6" fillId="3" borderId="29" xfId="0" applyFont="1" applyFill="1" applyBorder="1" applyAlignment="1">
      <alignment horizontal="left" vertical="center"/>
    </xf>
    <xf numFmtId="0" fontId="6" fillId="3" borderId="30" xfId="0" applyFont="1" applyFill="1" applyBorder="1" applyAlignment="1">
      <alignment horizontal="left" vertical="center"/>
    </xf>
    <xf numFmtId="0" fontId="3" fillId="0" borderId="9" xfId="0" applyFont="1" applyBorder="1" applyAlignment="1">
      <alignment horizontal="center" vertical="center"/>
    </xf>
    <xf numFmtId="15" fontId="3" fillId="0" borderId="9" xfId="0" applyNumberFormat="1" applyFont="1" applyBorder="1" applyAlignment="1">
      <alignment horizontal="center" vertical="center"/>
    </xf>
    <xf numFmtId="0" fontId="7" fillId="5" borderId="26"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9" xfId="0"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00FF"/>
      <color rgb="FFFF33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3</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N6fFWVMQ4KTxC20nL6xipI-C-JnxV8kF" TargetMode="External"/><Relationship Id="rId2" Type="http://schemas.openxmlformats.org/officeDocument/2006/relationships/hyperlink" Target="https://drive.google.com/drive/folders/1icmN-zdL05Gc51-qUy3CurhxSK13_fV7" TargetMode="External"/><Relationship Id="rId1" Type="http://schemas.openxmlformats.org/officeDocument/2006/relationships/hyperlink" Target="https://drive.google.com/drive/folders/1wynk029QJ4OULjBoMN3ssjo_UOqaj2z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2"/>
  <sheetViews>
    <sheetView tabSelected="1" topLeftCell="C17" zoomScale="80" zoomScaleNormal="80" workbookViewId="0">
      <selection activeCell="S19" sqref="S19"/>
    </sheetView>
  </sheetViews>
  <sheetFormatPr baseColWidth="10" defaultRowHeight="15" x14ac:dyDescent="0.25"/>
  <cols>
    <col min="1" max="1" width="32.42578125" style="12" customWidth="1"/>
    <col min="2" max="2" width="32.42578125" style="12" hidden="1" customWidth="1"/>
    <col min="3" max="3" width="32.42578125" style="12" customWidth="1"/>
    <col min="4" max="4" width="16.7109375" style="12" customWidth="1"/>
    <col min="5" max="6" width="11.42578125" style="12"/>
    <col min="7" max="7" width="10.42578125" style="12" customWidth="1"/>
    <col min="8" max="8" width="12.28515625" style="12" customWidth="1"/>
    <col min="9" max="10" width="8.7109375" style="12" customWidth="1"/>
    <col min="11" max="11" width="15.85546875" style="13" customWidth="1"/>
    <col min="12" max="12" width="11.85546875" style="12" customWidth="1"/>
    <col min="13" max="13" width="12.5703125" style="12" customWidth="1"/>
    <col min="14" max="14" width="7.140625" style="12" hidden="1" customWidth="1"/>
    <col min="15" max="15" width="3" style="12" hidden="1" customWidth="1"/>
    <col min="16" max="16" width="12.140625" style="12" customWidth="1"/>
    <col min="17" max="17" width="11.7109375" style="12" customWidth="1"/>
    <col min="18" max="18" width="18.7109375" style="12" customWidth="1"/>
    <col min="19" max="19" width="55.28515625" style="12" customWidth="1"/>
    <col min="20" max="20" width="44.140625" style="12" customWidth="1"/>
    <col min="21" max="21" width="18.7109375" style="13" customWidth="1"/>
    <col min="22" max="16384" width="11.42578125" style="12"/>
  </cols>
  <sheetData>
    <row r="1" spans="1:21" ht="15.75" thickBot="1" x14ac:dyDescent="0.3">
      <c r="A1" s="1"/>
      <c r="B1" s="1"/>
      <c r="C1" s="1"/>
      <c r="D1" s="1"/>
      <c r="E1" s="1"/>
      <c r="F1" s="1"/>
      <c r="G1" s="1"/>
      <c r="H1" s="1"/>
      <c r="I1" s="1"/>
      <c r="J1" s="1"/>
      <c r="K1" s="17"/>
      <c r="L1" s="1"/>
      <c r="M1" s="1"/>
      <c r="N1" s="1"/>
      <c r="O1" s="1"/>
      <c r="P1" s="1"/>
      <c r="Q1" s="1"/>
      <c r="R1" s="1"/>
      <c r="S1" s="1"/>
      <c r="T1" s="1"/>
      <c r="U1" s="17"/>
    </row>
    <row r="2" spans="1:21" ht="29.25" customHeight="1" x14ac:dyDescent="0.25">
      <c r="A2" s="76"/>
      <c r="B2" s="77"/>
      <c r="C2" s="78"/>
      <c r="D2" s="85" t="s">
        <v>23</v>
      </c>
      <c r="E2" s="86"/>
      <c r="F2" s="86"/>
      <c r="G2" s="86"/>
      <c r="H2" s="86"/>
      <c r="I2" s="86"/>
      <c r="J2" s="86"/>
      <c r="K2" s="86"/>
      <c r="L2" s="86"/>
      <c r="M2" s="86"/>
      <c r="N2" s="86"/>
      <c r="O2" s="86"/>
      <c r="P2" s="86"/>
      <c r="Q2" s="86"/>
      <c r="R2" s="86"/>
      <c r="S2" s="87"/>
      <c r="T2" s="2"/>
      <c r="U2" s="17"/>
    </row>
    <row r="3" spans="1:21" ht="29.25" customHeight="1" x14ac:dyDescent="0.25">
      <c r="A3" s="79"/>
      <c r="B3" s="80"/>
      <c r="C3" s="81"/>
      <c r="D3" s="88"/>
      <c r="E3" s="88"/>
      <c r="F3" s="88"/>
      <c r="G3" s="88"/>
      <c r="H3" s="88"/>
      <c r="I3" s="88"/>
      <c r="J3" s="88"/>
      <c r="K3" s="88"/>
      <c r="L3" s="88"/>
      <c r="M3" s="88"/>
      <c r="N3" s="88"/>
      <c r="O3" s="88"/>
      <c r="P3" s="88"/>
      <c r="Q3" s="88"/>
      <c r="R3" s="88"/>
      <c r="S3" s="89"/>
      <c r="T3" s="2"/>
      <c r="U3" s="17"/>
    </row>
    <row r="4" spans="1:21" ht="29.25" customHeight="1" thickBot="1" x14ac:dyDescent="0.3">
      <c r="A4" s="82"/>
      <c r="B4" s="83"/>
      <c r="C4" s="84"/>
      <c r="D4" s="90"/>
      <c r="E4" s="90"/>
      <c r="F4" s="90"/>
      <c r="G4" s="90"/>
      <c r="H4" s="90"/>
      <c r="I4" s="90"/>
      <c r="J4" s="90"/>
      <c r="K4" s="90"/>
      <c r="L4" s="90"/>
      <c r="M4" s="90"/>
      <c r="N4" s="90"/>
      <c r="O4" s="90"/>
      <c r="P4" s="90"/>
      <c r="Q4" s="90"/>
      <c r="R4" s="90"/>
      <c r="S4" s="91"/>
      <c r="T4" s="2"/>
      <c r="U4" s="17"/>
    </row>
    <row r="5" spans="1:21" x14ac:dyDescent="0.25">
      <c r="A5" s="1"/>
      <c r="B5" s="1"/>
      <c r="C5" s="1"/>
      <c r="D5" s="1"/>
      <c r="E5" s="1"/>
      <c r="F5" s="1"/>
      <c r="G5" s="1"/>
      <c r="H5" s="1"/>
      <c r="I5" s="1"/>
      <c r="J5" s="1"/>
      <c r="K5" s="17"/>
      <c r="L5" s="1"/>
      <c r="M5" s="1"/>
      <c r="N5" s="1"/>
      <c r="O5" s="1"/>
      <c r="P5" s="1"/>
      <c r="Q5" s="1"/>
      <c r="R5" s="1"/>
      <c r="S5" s="1"/>
      <c r="T5" s="1"/>
      <c r="U5" s="17"/>
    </row>
    <row r="6" spans="1:21" x14ac:dyDescent="0.25">
      <c r="A6" s="3"/>
      <c r="B6" s="3"/>
      <c r="C6" s="3"/>
      <c r="D6" s="3"/>
      <c r="E6" s="3"/>
      <c r="F6" s="3"/>
      <c r="G6" s="3"/>
      <c r="H6" s="3"/>
      <c r="I6" s="3"/>
      <c r="J6" s="3"/>
      <c r="K6" s="18"/>
      <c r="L6" s="3"/>
      <c r="M6" s="3"/>
      <c r="N6" s="3"/>
      <c r="O6" s="3"/>
      <c r="P6" s="22"/>
      <c r="Q6" s="47"/>
      <c r="R6" s="3"/>
      <c r="S6" s="3"/>
      <c r="T6" s="3"/>
      <c r="U6" s="18"/>
    </row>
    <row r="7" spans="1:21" x14ac:dyDescent="0.25">
      <c r="A7" s="101" t="s">
        <v>0</v>
      </c>
      <c r="B7" s="102"/>
      <c r="C7" s="92" t="s">
        <v>24</v>
      </c>
      <c r="D7" s="93"/>
      <c r="E7" s="93"/>
      <c r="F7" s="93"/>
      <c r="G7" s="94"/>
      <c r="H7" s="3"/>
      <c r="I7" s="3"/>
      <c r="J7" s="3"/>
      <c r="K7" s="19"/>
      <c r="L7" s="4"/>
      <c r="M7" s="4"/>
      <c r="N7" s="4"/>
      <c r="O7" s="4"/>
      <c r="P7" s="4"/>
      <c r="Q7" s="4"/>
      <c r="R7" s="4"/>
      <c r="S7" s="4"/>
      <c r="T7" s="4"/>
      <c r="U7" s="19"/>
    </row>
    <row r="8" spans="1:21" x14ac:dyDescent="0.25">
      <c r="A8" s="101" t="s">
        <v>1</v>
      </c>
      <c r="B8" s="102"/>
      <c r="C8" s="92" t="s">
        <v>25</v>
      </c>
      <c r="D8" s="93"/>
      <c r="E8" s="93"/>
      <c r="F8" s="93"/>
      <c r="G8" s="94"/>
      <c r="H8" s="3"/>
      <c r="I8" s="3"/>
      <c r="J8" s="3"/>
      <c r="K8" s="19"/>
      <c r="L8" s="4"/>
      <c r="M8" s="4"/>
      <c r="N8" s="4"/>
      <c r="O8" s="4"/>
      <c r="P8" s="4"/>
      <c r="Q8" s="4"/>
      <c r="R8" s="4"/>
      <c r="S8" s="4"/>
      <c r="T8" s="4"/>
      <c r="U8" s="19"/>
    </row>
    <row r="9" spans="1:21" x14ac:dyDescent="0.25">
      <c r="A9" s="101" t="s">
        <v>2</v>
      </c>
      <c r="B9" s="102"/>
      <c r="C9" s="95"/>
      <c r="D9" s="93"/>
      <c r="E9" s="93"/>
      <c r="F9" s="93"/>
      <c r="G9" s="94"/>
      <c r="H9" s="3"/>
      <c r="I9" s="3"/>
      <c r="J9" s="3"/>
      <c r="K9" s="19"/>
      <c r="L9" s="4"/>
      <c r="M9" s="4"/>
      <c r="N9" s="4"/>
      <c r="O9" s="4"/>
      <c r="P9" s="4"/>
      <c r="Q9" s="4"/>
      <c r="R9" s="4"/>
      <c r="S9" s="4"/>
      <c r="T9" s="4"/>
      <c r="U9" s="19"/>
    </row>
    <row r="10" spans="1:21" x14ac:dyDescent="0.25">
      <c r="A10" s="103" t="s">
        <v>3</v>
      </c>
      <c r="B10" s="104"/>
      <c r="C10" s="71" t="s">
        <v>4</v>
      </c>
      <c r="D10" s="5">
        <v>44470</v>
      </c>
      <c r="E10" s="71" t="s">
        <v>5</v>
      </c>
      <c r="F10" s="108">
        <v>44560</v>
      </c>
      <c r="G10" s="107"/>
      <c r="H10" s="15"/>
      <c r="I10" s="15"/>
      <c r="J10" s="15"/>
      <c r="K10" s="19"/>
      <c r="L10" s="4"/>
      <c r="M10" s="4"/>
      <c r="N10" s="4"/>
      <c r="O10" s="4"/>
      <c r="P10" s="4"/>
      <c r="Q10" s="4"/>
      <c r="R10" s="4"/>
      <c r="S10" s="4"/>
      <c r="T10" s="4"/>
      <c r="U10" s="19"/>
    </row>
    <row r="11" spans="1:21" x14ac:dyDescent="0.25">
      <c r="A11" s="105"/>
      <c r="B11" s="106"/>
      <c r="C11" s="72"/>
      <c r="D11" s="6" t="s">
        <v>6</v>
      </c>
      <c r="E11" s="72"/>
      <c r="F11" s="107" t="s">
        <v>6</v>
      </c>
      <c r="G11" s="107"/>
      <c r="H11" s="3"/>
      <c r="I11" s="3"/>
      <c r="J11" s="3"/>
      <c r="K11" s="19"/>
      <c r="L11" s="4"/>
      <c r="M11" s="4"/>
      <c r="N11" s="4"/>
      <c r="O11" s="4"/>
      <c r="P11" s="4"/>
      <c r="Q11" s="4"/>
      <c r="R11" s="4"/>
      <c r="S11" s="4"/>
      <c r="T11" s="4"/>
      <c r="U11" s="19"/>
    </row>
    <row r="12" spans="1:21" x14ac:dyDescent="0.25">
      <c r="A12" s="7"/>
      <c r="B12" s="7"/>
      <c r="C12" s="8"/>
      <c r="D12" s="7"/>
      <c r="E12" s="8"/>
      <c r="F12" s="8"/>
      <c r="G12" s="7"/>
      <c r="H12" s="7"/>
      <c r="I12" s="7"/>
      <c r="J12" s="7"/>
      <c r="K12" s="20"/>
      <c r="L12" s="7"/>
      <c r="M12" s="7"/>
      <c r="N12" s="7"/>
      <c r="O12" s="7"/>
      <c r="P12" s="7"/>
      <c r="Q12" s="7"/>
      <c r="R12" s="7"/>
      <c r="T12" s="7"/>
      <c r="U12" s="20"/>
    </row>
    <row r="13" spans="1:21" ht="15.75" thickBot="1" x14ac:dyDescent="0.3">
      <c r="A13" s="4"/>
      <c r="B13" s="4"/>
      <c r="C13" s="4"/>
      <c r="D13" s="4"/>
      <c r="E13" s="4"/>
      <c r="F13" s="4"/>
      <c r="G13" s="4"/>
      <c r="H13" s="4"/>
      <c r="I13" s="4"/>
      <c r="J13" s="4"/>
      <c r="K13" s="19"/>
      <c r="L13" s="4"/>
      <c r="M13" s="4"/>
      <c r="N13" s="4"/>
      <c r="O13" s="4"/>
      <c r="P13" s="4"/>
      <c r="Q13" s="4"/>
      <c r="R13" s="4"/>
      <c r="S13" s="4"/>
      <c r="U13" s="19"/>
    </row>
    <row r="14" spans="1:21" s="13" customFormat="1" ht="41.25" customHeight="1" x14ac:dyDescent="0.25">
      <c r="A14" s="111" t="s">
        <v>14</v>
      </c>
      <c r="B14" s="113" t="s">
        <v>17</v>
      </c>
      <c r="C14" s="113" t="s">
        <v>18</v>
      </c>
      <c r="D14" s="113" t="s">
        <v>15</v>
      </c>
      <c r="E14" s="113" t="s">
        <v>16</v>
      </c>
      <c r="F14" s="73" t="s">
        <v>7</v>
      </c>
      <c r="G14" s="74"/>
      <c r="H14" s="74"/>
      <c r="I14" s="74"/>
      <c r="J14" s="75"/>
      <c r="K14" s="21" t="s">
        <v>8</v>
      </c>
      <c r="L14" s="96" t="s">
        <v>9</v>
      </c>
      <c r="M14" s="97"/>
      <c r="N14" s="97"/>
      <c r="O14" s="97"/>
      <c r="P14" s="97"/>
      <c r="Q14" s="98"/>
      <c r="R14" s="109" t="s">
        <v>10</v>
      </c>
      <c r="S14" s="109" t="s">
        <v>13</v>
      </c>
      <c r="T14" s="109" t="s">
        <v>11</v>
      </c>
      <c r="U14" s="99" t="s">
        <v>12</v>
      </c>
    </row>
    <row r="15" spans="1:21" s="13" customFormat="1" ht="41.25" customHeight="1" x14ac:dyDescent="0.25">
      <c r="A15" s="112"/>
      <c r="B15" s="114"/>
      <c r="C15" s="114"/>
      <c r="D15" s="114"/>
      <c r="E15" s="114"/>
      <c r="F15" s="16" t="s">
        <v>59</v>
      </c>
      <c r="G15" s="16" t="s">
        <v>19</v>
      </c>
      <c r="H15" s="16" t="s">
        <v>20</v>
      </c>
      <c r="I15" s="16" t="s">
        <v>21</v>
      </c>
      <c r="J15" s="16" t="s">
        <v>22</v>
      </c>
      <c r="K15" s="23"/>
      <c r="L15" s="11" t="s">
        <v>19</v>
      </c>
      <c r="M15" s="11" t="s">
        <v>20</v>
      </c>
      <c r="N15" s="11" t="s">
        <v>21</v>
      </c>
      <c r="O15" s="11" t="s">
        <v>22</v>
      </c>
      <c r="P15" s="11" t="s">
        <v>21</v>
      </c>
      <c r="Q15" s="11" t="s">
        <v>22</v>
      </c>
      <c r="R15" s="110"/>
      <c r="S15" s="110"/>
      <c r="T15" s="110"/>
      <c r="U15" s="100"/>
    </row>
    <row r="16" spans="1:21" s="24" customFormat="1" ht="185.25" x14ac:dyDescent="0.25">
      <c r="A16" s="25" t="s">
        <v>26</v>
      </c>
      <c r="B16" s="26"/>
      <c r="C16" s="27" t="s">
        <v>38</v>
      </c>
      <c r="D16" s="26" t="s">
        <v>39</v>
      </c>
      <c r="E16" s="27" t="s">
        <v>58</v>
      </c>
      <c r="F16" s="28">
        <v>0.5</v>
      </c>
      <c r="G16" s="29">
        <v>0.125</v>
      </c>
      <c r="H16" s="29">
        <f>G16+G16</f>
        <v>0.25</v>
      </c>
      <c r="I16" s="29">
        <f>H16+G16</f>
        <v>0.375</v>
      </c>
      <c r="J16" s="29">
        <f>I16+G16</f>
        <v>0.5</v>
      </c>
      <c r="K16" s="30" t="s">
        <v>60</v>
      </c>
      <c r="L16" s="29">
        <v>0.125</v>
      </c>
      <c r="M16" s="29">
        <v>0.25</v>
      </c>
      <c r="N16" s="29"/>
      <c r="O16" s="29"/>
      <c r="P16" s="29">
        <v>0.375</v>
      </c>
      <c r="Q16" s="29">
        <v>0.5</v>
      </c>
      <c r="R16" s="28">
        <f t="shared" ref="R16:R21" si="0">Q16/J16</f>
        <v>1</v>
      </c>
      <c r="S16" s="55" t="s">
        <v>67</v>
      </c>
      <c r="T16" s="56" t="s">
        <v>68</v>
      </c>
      <c r="U16" s="57" t="s">
        <v>86</v>
      </c>
    </row>
    <row r="17" spans="1:21" s="24" customFormat="1" ht="185.25" x14ac:dyDescent="0.25">
      <c r="A17" s="25" t="s">
        <v>27</v>
      </c>
      <c r="B17" s="26"/>
      <c r="C17" s="31" t="s">
        <v>40</v>
      </c>
      <c r="D17" s="26" t="s">
        <v>41</v>
      </c>
      <c r="E17" s="27" t="s">
        <v>58</v>
      </c>
      <c r="F17" s="28">
        <v>0.5</v>
      </c>
      <c r="G17" s="29">
        <v>0.125</v>
      </c>
      <c r="H17" s="29">
        <f>G17+G17</f>
        <v>0.25</v>
      </c>
      <c r="I17" s="29">
        <f>H17+G17</f>
        <v>0.375</v>
      </c>
      <c r="J17" s="29">
        <f>I17+G17</f>
        <v>0.5</v>
      </c>
      <c r="K17" s="30" t="s">
        <v>60</v>
      </c>
      <c r="L17" s="29">
        <v>0.125</v>
      </c>
      <c r="M17" s="29">
        <v>0.25</v>
      </c>
      <c r="N17" s="29"/>
      <c r="O17" s="29"/>
      <c r="P17" s="29">
        <v>0.375</v>
      </c>
      <c r="Q17" s="29">
        <v>0.5</v>
      </c>
      <c r="R17" s="28">
        <f t="shared" si="0"/>
        <v>1</v>
      </c>
      <c r="S17" s="55" t="s">
        <v>69</v>
      </c>
      <c r="T17" s="56" t="s">
        <v>70</v>
      </c>
      <c r="U17" s="57" t="s">
        <v>87</v>
      </c>
    </row>
    <row r="18" spans="1:21" s="24" customFormat="1" ht="193.5" customHeight="1" x14ac:dyDescent="0.25">
      <c r="A18" s="25" t="s">
        <v>28</v>
      </c>
      <c r="B18" s="26"/>
      <c r="C18" s="27" t="s">
        <v>42</v>
      </c>
      <c r="D18" s="26" t="s">
        <v>43</v>
      </c>
      <c r="E18" s="27" t="s">
        <v>58</v>
      </c>
      <c r="F18" s="28">
        <v>0.5</v>
      </c>
      <c r="G18" s="29">
        <v>0.125</v>
      </c>
      <c r="H18" s="29">
        <f>G18+G18</f>
        <v>0.25</v>
      </c>
      <c r="I18" s="29">
        <f>H18+G18</f>
        <v>0.375</v>
      </c>
      <c r="J18" s="29">
        <f>I18+G18</f>
        <v>0.5</v>
      </c>
      <c r="K18" s="30" t="s">
        <v>61</v>
      </c>
      <c r="L18" s="29">
        <v>0.125</v>
      </c>
      <c r="M18" s="29">
        <v>0.25</v>
      </c>
      <c r="N18" s="29"/>
      <c r="O18" s="29"/>
      <c r="P18" s="29">
        <v>0.375</v>
      </c>
      <c r="Q18" s="50">
        <v>0.5</v>
      </c>
      <c r="R18" s="51">
        <f t="shared" si="0"/>
        <v>1</v>
      </c>
      <c r="S18" s="58" t="s">
        <v>71</v>
      </c>
      <c r="T18" s="59" t="s">
        <v>83</v>
      </c>
      <c r="U18" s="66" t="s">
        <v>72</v>
      </c>
    </row>
    <row r="19" spans="1:21" s="24" customFormat="1" ht="85.5" x14ac:dyDescent="0.25">
      <c r="A19" s="45" t="s">
        <v>29</v>
      </c>
      <c r="B19" s="44"/>
      <c r="C19" s="31" t="s">
        <v>44</v>
      </c>
      <c r="D19" s="31" t="s">
        <v>45</v>
      </c>
      <c r="E19" s="27" t="s">
        <v>58</v>
      </c>
      <c r="F19" s="28">
        <v>0.8</v>
      </c>
      <c r="G19" s="33">
        <v>0.2</v>
      </c>
      <c r="H19" s="33">
        <v>0.4</v>
      </c>
      <c r="I19" s="33">
        <v>0.6</v>
      </c>
      <c r="J19" s="33">
        <v>0.8</v>
      </c>
      <c r="K19" s="30" t="s">
        <v>62</v>
      </c>
      <c r="L19" s="33">
        <v>0.28000000000000003</v>
      </c>
      <c r="M19" s="35">
        <v>0.36</v>
      </c>
      <c r="N19" s="35"/>
      <c r="O19" s="35"/>
      <c r="P19" s="35">
        <v>0.5</v>
      </c>
      <c r="Q19" s="35">
        <v>0.69</v>
      </c>
      <c r="R19" s="28">
        <f t="shared" si="0"/>
        <v>0.86249999999999993</v>
      </c>
      <c r="S19" s="55"/>
      <c r="T19" s="55" t="s">
        <v>89</v>
      </c>
      <c r="U19" s="57" t="s">
        <v>95</v>
      </c>
    </row>
    <row r="20" spans="1:21" s="24" customFormat="1" ht="356.25" x14ac:dyDescent="0.25">
      <c r="A20" s="45" t="s">
        <v>30</v>
      </c>
      <c r="B20" s="27"/>
      <c r="C20" s="31" t="s">
        <v>46</v>
      </c>
      <c r="D20" s="31" t="s">
        <v>45</v>
      </c>
      <c r="E20" s="27" t="s">
        <v>58</v>
      </c>
      <c r="F20" s="28">
        <v>0.5</v>
      </c>
      <c r="G20" s="32">
        <v>0.125</v>
      </c>
      <c r="H20" s="29">
        <f>G20+G20</f>
        <v>0.25</v>
      </c>
      <c r="I20" s="29">
        <f>H20+G20</f>
        <v>0.375</v>
      </c>
      <c r="J20" s="29">
        <f>I20+G20</f>
        <v>0.5</v>
      </c>
      <c r="K20" s="30" t="s">
        <v>63</v>
      </c>
      <c r="L20" s="33">
        <v>0.05</v>
      </c>
      <c r="M20" s="34">
        <v>0.14369999999999999</v>
      </c>
      <c r="N20" s="35"/>
      <c r="O20" s="35"/>
      <c r="P20" s="34">
        <v>0.28100000000000003</v>
      </c>
      <c r="Q20" s="29">
        <v>0.47</v>
      </c>
      <c r="R20" s="51">
        <f t="shared" si="0"/>
        <v>0.94</v>
      </c>
      <c r="S20" s="54" t="s">
        <v>81</v>
      </c>
      <c r="T20" s="58" t="s">
        <v>80</v>
      </c>
      <c r="U20" s="67" t="s">
        <v>88</v>
      </c>
    </row>
    <row r="21" spans="1:21" s="24" customFormat="1" ht="345" x14ac:dyDescent="0.25">
      <c r="A21" s="48" t="s">
        <v>31</v>
      </c>
      <c r="B21" s="27"/>
      <c r="C21" s="44" t="s">
        <v>47</v>
      </c>
      <c r="D21" s="31" t="s">
        <v>45</v>
      </c>
      <c r="E21" s="27" t="s">
        <v>58</v>
      </c>
      <c r="F21" s="28">
        <v>0.85</v>
      </c>
      <c r="G21" s="38">
        <v>0.21249999999999999</v>
      </c>
      <c r="H21" s="38">
        <f>G21+21.25%</f>
        <v>0.42499999999999999</v>
      </c>
      <c r="I21" s="38">
        <f>H21+G21</f>
        <v>0.63749999999999996</v>
      </c>
      <c r="J21" s="38">
        <f>I21+G21</f>
        <v>0.85</v>
      </c>
      <c r="K21" s="30" t="s">
        <v>64</v>
      </c>
      <c r="L21" s="35">
        <v>0.16</v>
      </c>
      <c r="M21" s="35">
        <v>0.43</v>
      </c>
      <c r="N21" s="35"/>
      <c r="O21" s="35"/>
      <c r="P21" s="35">
        <v>0.64</v>
      </c>
      <c r="Q21" s="52">
        <v>0.94</v>
      </c>
      <c r="R21" s="53">
        <f t="shared" si="0"/>
        <v>1.1058823529411765</v>
      </c>
      <c r="S21" s="60" t="s">
        <v>73</v>
      </c>
      <c r="T21" s="61" t="s">
        <v>74</v>
      </c>
      <c r="U21" s="67" t="s">
        <v>90</v>
      </c>
    </row>
    <row r="22" spans="1:21" s="24" customFormat="1" ht="150.75" customHeight="1" x14ac:dyDescent="0.25">
      <c r="A22" s="48" t="s">
        <v>32</v>
      </c>
      <c r="B22" s="27"/>
      <c r="C22" s="31" t="s">
        <v>48</v>
      </c>
      <c r="D22" s="31" t="s">
        <v>45</v>
      </c>
      <c r="E22" s="27" t="s">
        <v>58</v>
      </c>
      <c r="F22" s="28">
        <v>0.7</v>
      </c>
      <c r="G22" s="36">
        <v>0.17499999999999999</v>
      </c>
      <c r="H22" s="36">
        <f>G22+G22</f>
        <v>0.35</v>
      </c>
      <c r="I22" s="36">
        <f>H22+G22</f>
        <v>0.52499999999999991</v>
      </c>
      <c r="J22" s="36">
        <f>I22+G22</f>
        <v>0.7</v>
      </c>
      <c r="K22" s="30" t="s">
        <v>65</v>
      </c>
      <c r="L22" s="36">
        <v>0.17499999999999999</v>
      </c>
      <c r="M22" s="29"/>
      <c r="N22" s="29"/>
      <c r="O22" s="29"/>
      <c r="P22" s="34">
        <v>0.64080000000000004</v>
      </c>
      <c r="Q22" s="46"/>
      <c r="R22" s="28">
        <v>0.93</v>
      </c>
      <c r="S22" s="55" t="s">
        <v>84</v>
      </c>
      <c r="T22" s="55" t="s">
        <v>85</v>
      </c>
      <c r="U22" s="62"/>
    </row>
    <row r="23" spans="1:21" ht="71.25" x14ac:dyDescent="0.25">
      <c r="A23" s="48" t="s">
        <v>33</v>
      </c>
      <c r="B23" s="27"/>
      <c r="C23" s="31" t="s">
        <v>49</v>
      </c>
      <c r="D23" s="31" t="s">
        <v>50</v>
      </c>
      <c r="E23" s="27" t="s">
        <v>58</v>
      </c>
      <c r="F23" s="28">
        <v>0.7</v>
      </c>
      <c r="G23" s="36">
        <v>0.17499999999999999</v>
      </c>
      <c r="H23" s="36">
        <f t="shared" ref="H23:H27" si="1">G23+G23</f>
        <v>0.35</v>
      </c>
      <c r="I23" s="36">
        <f t="shared" ref="I23:I27" si="2">H23+G23</f>
        <v>0.52499999999999991</v>
      </c>
      <c r="J23" s="36">
        <f t="shared" ref="J23:J27" si="3">I23+G23</f>
        <v>0.7</v>
      </c>
      <c r="K23" s="30" t="s">
        <v>66</v>
      </c>
      <c r="L23" s="36">
        <f>AVERAGE(L24:L27)</f>
        <v>0.16874999999999998</v>
      </c>
      <c r="M23" s="36">
        <f>AVERAGE(M24:M27)</f>
        <v>0.29249999999999998</v>
      </c>
      <c r="N23" s="29"/>
      <c r="O23" s="29"/>
      <c r="P23" s="39">
        <f>AVERAGE(P24:P27)</f>
        <v>0.4</v>
      </c>
      <c r="Q23" s="39">
        <v>0.75</v>
      </c>
      <c r="R23" s="39">
        <f>Q23/J23</f>
        <v>1.0714285714285714</v>
      </c>
      <c r="S23" s="68" t="s">
        <v>79</v>
      </c>
      <c r="T23" s="69"/>
      <c r="U23" s="70"/>
    </row>
    <row r="24" spans="1:21" ht="370.5" x14ac:dyDescent="0.25">
      <c r="A24" s="48" t="s">
        <v>34</v>
      </c>
      <c r="B24" s="27"/>
      <c r="C24" s="31" t="s">
        <v>49</v>
      </c>
      <c r="D24" s="31" t="s">
        <v>51</v>
      </c>
      <c r="E24" s="27" t="s">
        <v>58</v>
      </c>
      <c r="F24" s="28">
        <v>0.7</v>
      </c>
      <c r="G24" s="36">
        <v>0.17499999999999999</v>
      </c>
      <c r="H24" s="36">
        <f t="shared" si="1"/>
        <v>0.35</v>
      </c>
      <c r="I24" s="36">
        <f t="shared" si="2"/>
        <v>0.52499999999999991</v>
      </c>
      <c r="J24" s="36">
        <f t="shared" si="3"/>
        <v>0.7</v>
      </c>
      <c r="K24" s="30" t="s">
        <v>66</v>
      </c>
      <c r="L24" s="36">
        <v>0.15</v>
      </c>
      <c r="M24" s="29">
        <v>0.22</v>
      </c>
      <c r="N24" s="29"/>
      <c r="O24" s="29"/>
      <c r="P24" s="29">
        <v>0.35</v>
      </c>
      <c r="Q24" s="29">
        <v>0.7</v>
      </c>
      <c r="R24" s="40">
        <f>Q24/J24</f>
        <v>1</v>
      </c>
      <c r="S24" s="55" t="s">
        <v>82</v>
      </c>
      <c r="T24" s="55" t="s">
        <v>75</v>
      </c>
      <c r="U24" s="67" t="s">
        <v>91</v>
      </c>
    </row>
    <row r="25" spans="1:21" ht="72.75" customHeight="1" x14ac:dyDescent="0.25">
      <c r="A25" s="48" t="s">
        <v>35</v>
      </c>
      <c r="B25" s="27"/>
      <c r="C25" s="31" t="s">
        <v>52</v>
      </c>
      <c r="D25" s="31" t="s">
        <v>53</v>
      </c>
      <c r="E25" s="27" t="s">
        <v>58</v>
      </c>
      <c r="F25" s="28">
        <v>0.7</v>
      </c>
      <c r="G25" s="36">
        <v>0.17499999999999999</v>
      </c>
      <c r="H25" s="36">
        <f t="shared" si="1"/>
        <v>0.35</v>
      </c>
      <c r="I25" s="36">
        <f t="shared" si="2"/>
        <v>0.52499999999999991</v>
      </c>
      <c r="J25" s="36">
        <f t="shared" si="3"/>
        <v>0.7</v>
      </c>
      <c r="K25" s="30" t="s">
        <v>66</v>
      </c>
      <c r="L25" s="36">
        <v>0.17499999999999999</v>
      </c>
      <c r="M25" s="29">
        <v>0.35</v>
      </c>
      <c r="N25" s="29"/>
      <c r="O25" s="29"/>
      <c r="P25" s="29">
        <v>0.5</v>
      </c>
      <c r="Q25" s="29">
        <v>0.7</v>
      </c>
      <c r="R25" s="40">
        <v>0.7</v>
      </c>
      <c r="S25" s="63">
        <f>R25/J25</f>
        <v>1</v>
      </c>
      <c r="T25" s="55" t="s">
        <v>76</v>
      </c>
      <c r="U25" s="57" t="s">
        <v>92</v>
      </c>
    </row>
    <row r="26" spans="1:21" ht="68.25" customHeight="1" x14ac:dyDescent="0.25">
      <c r="A26" s="48" t="s">
        <v>36</v>
      </c>
      <c r="B26" s="27"/>
      <c r="C26" s="31" t="s">
        <v>54</v>
      </c>
      <c r="D26" s="31" t="s">
        <v>55</v>
      </c>
      <c r="E26" s="27" t="s">
        <v>58</v>
      </c>
      <c r="F26" s="28">
        <v>0.7</v>
      </c>
      <c r="G26" s="36">
        <v>0.17499999999999999</v>
      </c>
      <c r="H26" s="36">
        <f t="shared" si="1"/>
        <v>0.35</v>
      </c>
      <c r="I26" s="36">
        <f t="shared" si="2"/>
        <v>0.52499999999999991</v>
      </c>
      <c r="J26" s="36">
        <f t="shared" si="3"/>
        <v>0.7</v>
      </c>
      <c r="K26" s="30" t="s">
        <v>66</v>
      </c>
      <c r="L26" s="36">
        <v>0.17499999999999999</v>
      </c>
      <c r="M26" s="29">
        <v>0.35</v>
      </c>
      <c r="N26" s="29"/>
      <c r="O26" s="29"/>
      <c r="P26" s="41">
        <v>0.45</v>
      </c>
      <c r="Q26" s="41">
        <v>0.7</v>
      </c>
      <c r="R26" s="40">
        <v>0.7</v>
      </c>
      <c r="S26" s="63">
        <f>R26/J26</f>
        <v>1</v>
      </c>
      <c r="T26" s="55" t="s">
        <v>77</v>
      </c>
      <c r="U26" s="57" t="s">
        <v>93</v>
      </c>
    </row>
    <row r="27" spans="1:21" ht="69.75" customHeight="1" thickBot="1" x14ac:dyDescent="0.3">
      <c r="A27" s="49" t="s">
        <v>37</v>
      </c>
      <c r="B27" s="37"/>
      <c r="C27" s="31" t="s">
        <v>56</v>
      </c>
      <c r="D27" s="31" t="s">
        <v>57</v>
      </c>
      <c r="E27" s="27" t="s">
        <v>58</v>
      </c>
      <c r="F27" s="28">
        <v>0.7</v>
      </c>
      <c r="G27" s="36">
        <v>0.17499999999999999</v>
      </c>
      <c r="H27" s="36">
        <f t="shared" si="1"/>
        <v>0.35</v>
      </c>
      <c r="I27" s="36">
        <f t="shared" si="2"/>
        <v>0.52499999999999991</v>
      </c>
      <c r="J27" s="36">
        <f t="shared" si="3"/>
        <v>0.7</v>
      </c>
      <c r="K27" s="30" t="s">
        <v>66</v>
      </c>
      <c r="L27" s="36">
        <v>0.17499999999999999</v>
      </c>
      <c r="M27" s="35">
        <v>0.25</v>
      </c>
      <c r="N27" s="35"/>
      <c r="O27" s="35"/>
      <c r="P27" s="35">
        <v>0.3</v>
      </c>
      <c r="Q27" s="35">
        <v>0.7</v>
      </c>
      <c r="R27" s="40">
        <v>0.7</v>
      </c>
      <c r="S27" s="63">
        <f>R27/J27</f>
        <v>1</v>
      </c>
      <c r="T27" s="64" t="s">
        <v>78</v>
      </c>
      <c r="U27" s="65" t="s">
        <v>94</v>
      </c>
    </row>
    <row r="28" spans="1:21" x14ac:dyDescent="0.25">
      <c r="A28" s="4"/>
      <c r="B28" s="4"/>
      <c r="C28" s="4"/>
      <c r="D28" s="3"/>
      <c r="E28" s="3"/>
      <c r="F28" s="3"/>
      <c r="G28" s="9"/>
      <c r="H28" s="9"/>
      <c r="I28" s="9"/>
      <c r="J28" s="9"/>
      <c r="K28" s="18"/>
      <c r="L28" s="9"/>
      <c r="M28" s="9"/>
      <c r="N28" s="9"/>
      <c r="O28" s="9"/>
      <c r="P28" s="9"/>
      <c r="Q28" s="9"/>
      <c r="R28" s="9"/>
      <c r="S28" s="3"/>
      <c r="T28" s="3"/>
      <c r="U28" s="18"/>
    </row>
    <row r="29" spans="1:21" x14ac:dyDescent="0.25">
      <c r="A29" s="10"/>
      <c r="B29" s="10"/>
      <c r="C29" s="10"/>
      <c r="D29" s="1"/>
      <c r="E29" s="1"/>
      <c r="F29" s="1"/>
      <c r="G29" s="1"/>
      <c r="H29" s="1"/>
      <c r="I29" s="1"/>
      <c r="J29" s="1"/>
      <c r="K29" s="17"/>
      <c r="L29" s="1"/>
      <c r="M29" s="1"/>
      <c r="N29" s="1"/>
      <c r="O29" s="1"/>
      <c r="P29" s="43"/>
      <c r="Q29" s="43"/>
      <c r="R29" s="42"/>
      <c r="S29" s="1"/>
      <c r="T29" s="1"/>
      <c r="U29" s="17"/>
    </row>
    <row r="30" spans="1:21" x14ac:dyDescent="0.25">
      <c r="A30" s="14"/>
      <c r="B30" s="14"/>
      <c r="C30" s="14"/>
      <c r="D30" s="1"/>
      <c r="E30" s="1"/>
      <c r="F30" s="1"/>
      <c r="G30" s="1"/>
      <c r="H30" s="1"/>
      <c r="I30" s="1"/>
      <c r="J30" s="1"/>
      <c r="K30" s="17"/>
      <c r="L30" s="1"/>
      <c r="M30" s="1"/>
      <c r="N30" s="1"/>
      <c r="O30" s="1"/>
      <c r="P30" s="1"/>
      <c r="Q30" s="1"/>
      <c r="R30" s="1"/>
      <c r="S30" s="1"/>
      <c r="T30" s="1"/>
      <c r="U30" s="17"/>
    </row>
    <row r="31" spans="1:21" x14ac:dyDescent="0.25">
      <c r="A31" s="14"/>
      <c r="B31" s="14"/>
      <c r="C31" s="14"/>
      <c r="D31" s="1"/>
      <c r="E31" s="1"/>
      <c r="F31" s="1"/>
      <c r="G31" s="1"/>
      <c r="H31" s="1"/>
      <c r="I31" s="1"/>
      <c r="J31" s="1"/>
      <c r="K31" s="17"/>
      <c r="L31" s="1"/>
      <c r="M31" s="1"/>
      <c r="N31" s="1"/>
      <c r="O31" s="1"/>
      <c r="P31" s="1"/>
      <c r="Q31" s="1"/>
      <c r="R31" s="1"/>
      <c r="S31" s="1"/>
      <c r="T31" s="1"/>
      <c r="U31" s="17"/>
    </row>
    <row r="32" spans="1:21" x14ac:dyDescent="0.25">
      <c r="A32" s="14"/>
      <c r="B32" s="14"/>
      <c r="C32" s="14"/>
      <c r="D32" s="1"/>
      <c r="E32" s="1"/>
      <c r="F32" s="1"/>
      <c r="G32" s="1"/>
      <c r="H32" s="1"/>
      <c r="I32" s="1"/>
      <c r="J32" s="1"/>
      <c r="K32" s="17"/>
      <c r="L32" s="1"/>
      <c r="M32" s="1"/>
      <c r="N32" s="1"/>
      <c r="O32" s="1"/>
      <c r="P32" s="1"/>
      <c r="Q32" s="1"/>
      <c r="R32" s="1"/>
      <c r="S32" s="1"/>
      <c r="T32" s="1"/>
      <c r="U32" s="17"/>
    </row>
  </sheetData>
  <mergeCells count="25">
    <mergeCell ref="C10:C11"/>
    <mergeCell ref="R14:R15"/>
    <mergeCell ref="S14:S15"/>
    <mergeCell ref="T14:T15"/>
    <mergeCell ref="A14:A15"/>
    <mergeCell ref="B14:B15"/>
    <mergeCell ref="C14:C15"/>
    <mergeCell ref="D14:D15"/>
    <mergeCell ref="E14:E15"/>
    <mergeCell ref="S23:U23"/>
    <mergeCell ref="E10:E11"/>
    <mergeCell ref="F14:J14"/>
    <mergeCell ref="A2:C4"/>
    <mergeCell ref="D2:S4"/>
    <mergeCell ref="C7:G7"/>
    <mergeCell ref="C8:G8"/>
    <mergeCell ref="C9:G9"/>
    <mergeCell ref="L14:Q14"/>
    <mergeCell ref="U14:U15"/>
    <mergeCell ref="A7:B7"/>
    <mergeCell ref="A8:B8"/>
    <mergeCell ref="A9:B9"/>
    <mergeCell ref="A10:B11"/>
    <mergeCell ref="F11:G11"/>
    <mergeCell ref="F10:G10"/>
  </mergeCells>
  <hyperlinks>
    <hyperlink ref="U20" r:id="rId1" xr:uid="{D5900D18-A304-491D-98F1-F60BA98514B6}"/>
    <hyperlink ref="U21" r:id="rId2" xr:uid="{543ED710-D6D0-4F80-94FD-519A2DE3757D}"/>
    <hyperlink ref="U24" r:id="rId3" xr:uid="{375F0F1C-3C35-4853-ADC6-AEEDF3600A49}"/>
  </hyperlinks>
  <pageMargins left="0.7" right="0.7" top="0.75" bottom="0.75" header="0.3" footer="0.3"/>
  <pageSetup orientation="portrait" horizontalDpi="1200" verticalDpi="120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dcterms:created xsi:type="dcterms:W3CDTF">2021-05-24T23:54:15Z</dcterms:created>
  <dcterms:modified xsi:type="dcterms:W3CDTF">2022-01-27T19:14:44Z</dcterms:modified>
</cp:coreProperties>
</file>