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ULACION GENERAL" sheetId="1" r:id="rId1"/>
    <sheet name="POR  PREGUNTAS R -SI-NO" sheetId="2" r:id="rId2"/>
    <sheet name="POR QUE  - Y RESPUESTAS" sheetId="3" r:id="rId3"/>
  </sheets>
  <definedNames/>
  <calcPr fullCalcOnLoad="1"/>
</workbook>
</file>

<file path=xl/sharedStrings.xml><?xml version="1.0" encoding="utf-8"?>
<sst xmlns="http://schemas.openxmlformats.org/spreadsheetml/2006/main" count="267" uniqueCount="124">
  <si>
    <t xml:space="preserve">DESARROLLO DE ENCUESTA  </t>
  </si>
  <si>
    <t>ITEM</t>
  </si>
  <si>
    <t>PREGUNTA</t>
  </si>
  <si>
    <t xml:space="preserve">RESPUESTA </t>
  </si>
  <si>
    <t>SI</t>
  </si>
  <si>
    <t>NO</t>
  </si>
  <si>
    <t>OPCIONES</t>
  </si>
  <si>
    <t xml:space="preserve">Ninguna en el Momento </t>
  </si>
  <si>
    <t>Area Comecial  y Contable</t>
  </si>
  <si>
    <t>No Responde</t>
  </si>
  <si>
    <t xml:space="preserve">No Responde </t>
  </si>
  <si>
    <t>Rcolos Coaxiales</t>
  </si>
  <si>
    <t xml:space="preserve">Ninguno </t>
  </si>
  <si>
    <t>Capacitacion NIIF</t>
  </si>
  <si>
    <t>Parametrizacion Area  Contable</t>
  </si>
  <si>
    <t xml:space="preserve">Que apliquien Modalidad Semi Virtual- Para Madres Cabeza de Hogar entre otroas </t>
  </si>
  <si>
    <t>Manejo del Ambiente Laboral y Motivacion</t>
  </si>
  <si>
    <t>NIIF</t>
  </si>
  <si>
    <t xml:space="preserve">NIIF, Conciliaciones Bancarias </t>
  </si>
  <si>
    <t>Impuestos Nacionales  y Departamentales</t>
  </si>
  <si>
    <t>Profesores con Mayor  Formacion</t>
  </si>
  <si>
    <t>Inventarios, Auditoria, Cartera</t>
  </si>
  <si>
    <t>Ventas, Mercadeo, Publicidad</t>
  </si>
  <si>
    <t>ENCUESTADO 17</t>
  </si>
  <si>
    <t>ENCUESTADO 18</t>
  </si>
  <si>
    <t>ENCUESTADO 19</t>
  </si>
  <si>
    <t>No Presenta necesidades en este Momento - lo maneja Outsursing</t>
  </si>
  <si>
    <t>Logistica, Admon de Empresas- con enfasis Area Comercial, Mercadeo</t>
  </si>
  <si>
    <t>Se debe Estimular a la poblacion para seguir el  proceso de Formacion Universitaria- todos los jovenes llegan a bachiller   y  Solicitar practicas de estudiantes en las empresas</t>
  </si>
  <si>
    <t>La Adaptacion del Personal a la Parte Informatica</t>
  </si>
  <si>
    <t xml:space="preserve">Inventario </t>
  </si>
  <si>
    <t>Preparar a los estudiantes, conforme las realidades del mercado - volviendolos verdaderos especialistas</t>
  </si>
  <si>
    <t>Enfasis en Economia, relacionado con la contabilidad en cuanto a Tasas y Comercio Exterior</t>
  </si>
  <si>
    <t>Naturales de Cuentas, tasas, Cambio de Divisas, Importacion y Exportaciones</t>
  </si>
  <si>
    <t>Mirar la necesidad no solod el turismo si no tambien que otro sectores productivos pueden servir para el crecimiento economico de la Isla.</t>
  </si>
  <si>
    <t>En el Momento Ninguna</t>
  </si>
  <si>
    <t>Archivo  General</t>
  </si>
  <si>
    <t>Son Adecuadas se han tenido las iniciativas desde su fundacion para satisfacer las necesidades laborales en el ambito empresarial de San Andres Islas.</t>
  </si>
  <si>
    <t>Conciliaciones Bancarias, Inventario, NIIF, Matematica Financeira</t>
  </si>
  <si>
    <t>Trabajo en Alturas,  Inventario de Alumbrado Publico</t>
  </si>
  <si>
    <t>Brindar Programas  que le apuntes a  las necesidades d elas empresas</t>
  </si>
  <si>
    <t>Liquidacion de Creditos y cartera  /  Administracion Financiera</t>
  </si>
  <si>
    <t>Manejo y Gestion de software Contable</t>
  </si>
  <si>
    <t>Muy Bueno</t>
  </si>
  <si>
    <t>ACUMULADO</t>
  </si>
  <si>
    <t xml:space="preserve">Mas Competitivos en la forma de impartir los Procesos </t>
  </si>
  <si>
    <t>Mayor manejo de Temas Tributarios</t>
  </si>
  <si>
    <t>Manejo de Normas  Financieras</t>
  </si>
  <si>
    <t>Mayores Clases en Areas  Tributarias</t>
  </si>
  <si>
    <t>Reportes  a la DIAN</t>
  </si>
  <si>
    <t>Sector o Areas  Ambientales</t>
  </si>
  <si>
    <t>Promover el Programa en el Sector  Productivo</t>
  </si>
  <si>
    <t>Archivo, Gestion Administrativa, Gestion Contable</t>
  </si>
  <si>
    <t>Gestion de Recursos Humanos, Formulacion de Proyectos, Ejecucion presupuestal</t>
  </si>
  <si>
    <t>Actualizaciones en las Nuevas Normas Contables</t>
  </si>
  <si>
    <t>Inventario, Nomina, Cartera</t>
  </si>
  <si>
    <t>Incluir la Formacion Academica en Horario Diurna</t>
  </si>
  <si>
    <t>Encuesta</t>
  </si>
  <si>
    <t>ENCUESTADOS  16</t>
  </si>
  <si>
    <t>Ç</t>
  </si>
  <si>
    <t>ACUMULADO PORCENTUAL</t>
  </si>
  <si>
    <t>DETALLE DE LA PREGUNTA</t>
  </si>
  <si>
    <t>No. PREGUNTA</t>
  </si>
  <si>
    <t>1. Considera usted que la audiencia publica se desarrollo de manera organizada??</t>
  </si>
  <si>
    <t>2. ¿La explicacion de la metodologia para las intervenciones en la audiciencua fue?</t>
  </si>
  <si>
    <t xml:space="preserve">3. ¿la Oportunidad para que los asistentes inscritos, opinen durante la audiencia publica fue ? </t>
  </si>
  <si>
    <t>4. ¿Los Temas de la audiencia publica fueron discutidos de manera ?</t>
  </si>
  <si>
    <t xml:space="preserve">Clara </t>
  </si>
  <si>
    <t xml:space="preserve">Adecuada </t>
  </si>
  <si>
    <t xml:space="preserve">Insuficiente </t>
  </si>
  <si>
    <t>TOTAL</t>
  </si>
  <si>
    <t>Confusa</t>
  </si>
  <si>
    <t xml:space="preserve">A) Profunda ___
</t>
  </si>
  <si>
    <t xml:space="preserve">B) Regular ___
</t>
  </si>
  <si>
    <t xml:space="preserve">C) Superficial   ___
</t>
  </si>
  <si>
    <t>Encuestado</t>
  </si>
  <si>
    <t>a) Por Aviso Publico</t>
  </si>
  <si>
    <t>b) Prensa</t>
  </si>
  <si>
    <t>c) A traves dela Comunidad</t>
  </si>
  <si>
    <t>d) Boletin</t>
  </si>
  <si>
    <t>e) Pagina Web</t>
  </si>
  <si>
    <t xml:space="preserve">f) Otro Cual </t>
  </si>
  <si>
    <t>g) Invitacion Directa</t>
  </si>
  <si>
    <t>6. ¿Consulto la informacion de la gestion de la entidad  antes d ela Audiencia Publica?</t>
  </si>
  <si>
    <t>7. ¿La Utilidad de la audiencia publica como espacio para la participacion de la ciudadania en la vigilancia de la gestion publica es: ?</t>
  </si>
  <si>
    <t>a) Muy Grande</t>
  </si>
  <si>
    <t xml:space="preserve">b) Grande </t>
  </si>
  <si>
    <t>c) Poca</t>
  </si>
  <si>
    <t>d) Muy Poca</t>
  </si>
  <si>
    <t>8.  ¿Despues de Habeer tomado  parte en la Audiencia Publica, consideraque su participacion en el control de lagestion publica es:?</t>
  </si>
  <si>
    <t>a) Muy Importante</t>
  </si>
  <si>
    <t>b) Importante</t>
  </si>
  <si>
    <t>c) Sin Importancia</t>
  </si>
  <si>
    <t>9.  ¿La Informacion Presentada en la Audiencia Publica cumplio con sus espectativas:?</t>
  </si>
  <si>
    <t>?POR QUE?</t>
  </si>
  <si>
    <t>10.  ¿En una escala de 1 a 5 (Donde 1 es el  menor grado y 5 es el mayor grado) califique la gestion de la entidad de acuerdo a lo presentado en la presente audiencia publica::?</t>
  </si>
  <si>
    <t>11.  ¿volveria a participar en otra Audiencia Publica de esta Entidad?</t>
  </si>
  <si>
    <t>12.  Por Favor  proponga un tema de su interes sobre la gestion de   esta entidad para proximas audiencias publicas ?</t>
  </si>
  <si>
    <t>CUAL ?</t>
  </si>
  <si>
    <t>Por que Abarco todos los procesos</t>
  </si>
  <si>
    <t>Fue Amplia y Clara. De acuerdo a su informe de gestion</t>
  </si>
  <si>
    <t xml:space="preserve">Egresados Vinculados en el mercado laboral </t>
  </si>
  <si>
    <t>UNAL</t>
  </si>
  <si>
    <t>Impacto Social- Estan Creciendo - Felicitaciones</t>
  </si>
  <si>
    <t xml:space="preserve">Forma Amplia </t>
  </si>
  <si>
    <t>Equipo de Trabajo y Espacios.</t>
  </si>
  <si>
    <t>Correo</t>
  </si>
  <si>
    <t>Firma de Convenios Especificos</t>
  </si>
  <si>
    <t>Mostro de forma clara la Institucion</t>
  </si>
  <si>
    <t>Proteccion de la Flora y Fauna  delArchipielago</t>
  </si>
  <si>
    <t>Sin</t>
  </si>
  <si>
    <t>Menciono Todas las Areas de la Institucion</t>
  </si>
  <si>
    <t>Denota que hubo muchas gestion</t>
  </si>
  <si>
    <t>Convenio so desarrollo de actividades artisticas como Formacion</t>
  </si>
  <si>
    <t>Nonguno</t>
  </si>
  <si>
    <t>Se explico en que se gastan los Recursos</t>
  </si>
  <si>
    <t>Ninguna</t>
  </si>
  <si>
    <t>Amplia mi conocimiento sobre Infotep</t>
  </si>
  <si>
    <t>ENCUESTADOS  22</t>
  </si>
  <si>
    <t>AUDIENCIA PUBLICA DE RENDICION DE CUENTAS AÑO 2017</t>
  </si>
  <si>
    <t>TEMAS PROPUESTOS PROXIMAS AUDIENCIAS PUBLICAS</t>
  </si>
  <si>
    <t>CUMPLIMIENTO DE ESPECTATIVAS  DELA AUDIENCIA PUBLICA</t>
  </si>
  <si>
    <t>PREGUNTAS  ABIERTAS</t>
  </si>
  <si>
    <t xml:space="preserve">5. ¿Cómo se entero de la realizacion de la audiencia publica?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</si>
</sst>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3"/>
      <name val="Calibri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0.5"/>
      <color indexed="63"/>
      <name val="Calibri"/>
      <family val="2"/>
    </font>
    <font>
      <b/>
      <sz val="12"/>
      <color indexed="40"/>
      <name val="Calibri"/>
      <family val="2"/>
    </font>
    <font>
      <b/>
      <sz val="10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b/>
      <sz val="18"/>
      <color indexed="63"/>
      <name val="Calibri"/>
      <family val="2"/>
    </font>
    <font>
      <b/>
      <sz val="10.5"/>
      <color indexed="8"/>
      <name val="Calibri"/>
      <family val="2"/>
    </font>
    <font>
      <sz val="2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justify" vertical="justify" wrapText="1"/>
    </xf>
    <xf numFmtId="0" fontId="60" fillId="0" borderId="11" xfId="0" applyFont="1" applyBorder="1" applyAlignment="1">
      <alignment horizontal="justify" vertical="justify" wrapText="1"/>
    </xf>
    <xf numFmtId="0" fontId="60" fillId="0" borderId="12" xfId="0" applyFont="1" applyBorder="1" applyAlignment="1">
      <alignment horizontal="justify" vertical="justify" wrapText="1"/>
    </xf>
    <xf numFmtId="0" fontId="60" fillId="0" borderId="13" xfId="0" applyFont="1" applyBorder="1" applyAlignment="1">
      <alignment horizontal="justify" vertical="justify" wrapText="1"/>
    </xf>
    <xf numFmtId="0" fontId="60" fillId="0" borderId="14" xfId="0" applyFont="1" applyBorder="1" applyAlignment="1">
      <alignment horizontal="justify" vertical="justify" wrapText="1"/>
    </xf>
    <xf numFmtId="0" fontId="6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0" fillId="0" borderId="18" xfId="0" applyFont="1" applyBorder="1" applyAlignment="1">
      <alignment horizontal="justify" vertical="justify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1" fillId="33" borderId="10" xfId="0" applyFont="1" applyFill="1" applyBorder="1" applyAlignment="1">
      <alignment/>
    </xf>
    <xf numFmtId="0" fontId="60" fillId="0" borderId="14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0" fillId="37" borderId="27" xfId="0" applyFont="1" applyFill="1" applyBorder="1" applyAlignment="1">
      <alignment horizontal="justify" vertical="justify" wrapText="1"/>
    </xf>
    <xf numFmtId="0" fontId="0" fillId="37" borderId="26" xfId="0" applyFill="1" applyBorder="1" applyAlignment="1">
      <alignment horizontal="center" vertical="center" wrapText="1"/>
    </xf>
    <xf numFmtId="0" fontId="60" fillId="37" borderId="26" xfId="0" applyFont="1" applyFill="1" applyBorder="1" applyAlignment="1">
      <alignment horizontal="justify" vertical="justify" wrapText="1"/>
    </xf>
    <xf numFmtId="0" fontId="61" fillId="34" borderId="10" xfId="0" applyFont="1" applyFill="1" applyBorder="1" applyAlignment="1">
      <alignment/>
    </xf>
    <xf numFmtId="0" fontId="60" fillId="38" borderId="11" xfId="0" applyFont="1" applyFill="1" applyBorder="1" applyAlignment="1">
      <alignment horizontal="justify" vertical="justify" wrapText="1"/>
    </xf>
    <xf numFmtId="0" fontId="60" fillId="38" borderId="27" xfId="0" applyFont="1" applyFill="1" applyBorder="1" applyAlignment="1">
      <alignment horizontal="center" vertical="center" wrapText="1"/>
    </xf>
    <xf numFmtId="0" fontId="60" fillId="39" borderId="27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0" fontId="60" fillId="39" borderId="28" xfId="0" applyFont="1" applyFill="1" applyBorder="1" applyAlignment="1">
      <alignment horizontal="center" vertical="center" wrapText="1"/>
    </xf>
    <xf numFmtId="0" fontId="61" fillId="39" borderId="14" xfId="0" applyFont="1" applyFill="1" applyBorder="1" applyAlignment="1">
      <alignment horizontal="center" vertical="center" wrapText="1"/>
    </xf>
    <xf numFmtId="0" fontId="61" fillId="39" borderId="28" xfId="0" applyFont="1" applyFill="1" applyBorder="1" applyAlignment="1">
      <alignment horizontal="center" vertical="center" wrapText="1"/>
    </xf>
    <xf numFmtId="0" fontId="62" fillId="39" borderId="28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1" fillId="38" borderId="14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58" fillId="38" borderId="14" xfId="0" applyFont="1" applyFill="1" applyBorder="1" applyAlignment="1">
      <alignment horizontal="center" vertical="center" wrapText="1"/>
    </xf>
    <xf numFmtId="0" fontId="61" fillId="38" borderId="27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60" fillId="38" borderId="25" xfId="0" applyFont="1" applyFill="1" applyBorder="1" applyAlignment="1">
      <alignment horizontal="center" vertical="center" wrapText="1"/>
    </xf>
    <xf numFmtId="0" fontId="60" fillId="38" borderId="28" xfId="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58" fillId="39" borderId="14" xfId="0" applyFont="1" applyFill="1" applyBorder="1" applyAlignment="1">
      <alignment horizontal="center" vertical="center" wrapText="1"/>
    </xf>
    <xf numFmtId="0" fontId="61" fillId="39" borderId="27" xfId="0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60" fillId="39" borderId="25" xfId="0" applyFont="1" applyFill="1" applyBorder="1" applyAlignment="1">
      <alignment horizontal="center" vertical="center" wrapText="1"/>
    </xf>
    <xf numFmtId="0" fontId="61" fillId="9" borderId="14" xfId="0" applyFont="1" applyFill="1" applyBorder="1" applyAlignment="1">
      <alignment horizontal="center" vertical="center" wrapText="1"/>
    </xf>
    <xf numFmtId="0" fontId="58" fillId="9" borderId="14" xfId="0" applyFont="1" applyFill="1" applyBorder="1" applyAlignment="1">
      <alignment horizontal="center" vertical="center" wrapText="1"/>
    </xf>
    <xf numFmtId="0" fontId="60" fillId="9" borderId="27" xfId="0" applyFont="1" applyFill="1" applyBorder="1" applyAlignment="1">
      <alignment horizontal="center" vertical="center" wrapText="1"/>
    </xf>
    <xf numFmtId="0" fontId="61" fillId="9" borderId="27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60" fillId="9" borderId="25" xfId="0" applyFont="1" applyFill="1" applyBorder="1" applyAlignment="1">
      <alignment horizontal="center" vertical="center" wrapText="1"/>
    </xf>
    <xf numFmtId="0" fontId="60" fillId="9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61" fillId="0" borderId="14" xfId="0" applyFont="1" applyBorder="1" applyAlignment="1">
      <alignment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171" fontId="59" fillId="0" borderId="10" xfId="47" applyFont="1" applyBorder="1" applyAlignment="1">
      <alignment horizontal="center" vertical="center" wrapText="1"/>
    </xf>
    <xf numFmtId="171" fontId="60" fillId="0" borderId="14" xfId="47" applyFont="1" applyBorder="1" applyAlignment="1">
      <alignment horizontal="left" vertical="center" wrapText="1"/>
    </xf>
    <xf numFmtId="171" fontId="60" fillId="0" borderId="11" xfId="47" applyFont="1" applyBorder="1" applyAlignment="1">
      <alignment horizontal="justify" vertical="justify" wrapText="1"/>
    </xf>
    <xf numFmtId="171" fontId="0" fillId="0" borderId="16" xfId="47" applyFont="1" applyBorder="1" applyAlignment="1">
      <alignment horizontal="center" vertical="center" wrapText="1"/>
    </xf>
    <xf numFmtId="171" fontId="0" fillId="0" borderId="17" xfId="47" applyFont="1" applyBorder="1" applyAlignment="1">
      <alignment horizontal="center" vertical="center" wrapText="1"/>
    </xf>
    <xf numFmtId="171" fontId="58" fillId="35" borderId="10" xfId="47" applyFont="1" applyFill="1" applyBorder="1" applyAlignment="1">
      <alignment horizontal="center" vertical="center" wrapText="1"/>
    </xf>
    <xf numFmtId="171" fontId="0" fillId="0" borderId="10" xfId="47" applyFont="1" applyBorder="1" applyAlignment="1">
      <alignment horizontal="center" vertical="center" wrapText="1"/>
    </xf>
    <xf numFmtId="171" fontId="0" fillId="0" borderId="0" xfId="47" applyFont="1" applyAlignment="1">
      <alignment/>
    </xf>
    <xf numFmtId="171" fontId="58" fillId="0" borderId="10" xfId="47" applyFont="1" applyBorder="1" applyAlignment="1">
      <alignment horizontal="center" vertical="center" wrapText="1"/>
    </xf>
    <xf numFmtId="0" fontId="65" fillId="39" borderId="21" xfId="0" applyFont="1" applyFill="1" applyBorder="1" applyAlignment="1">
      <alignment horizontal="center" vertical="center" wrapText="1"/>
    </xf>
    <xf numFmtId="171" fontId="59" fillId="0" borderId="15" xfId="47" applyFont="1" applyBorder="1" applyAlignment="1">
      <alignment horizontal="center" vertical="center" wrapText="1"/>
    </xf>
    <xf numFmtId="171" fontId="60" fillId="0" borderId="31" xfId="47" applyFont="1" applyBorder="1" applyAlignment="1">
      <alignment horizontal="left" vertical="center" wrapText="1"/>
    </xf>
    <xf numFmtId="171" fontId="60" fillId="0" borderId="32" xfId="47" applyFont="1" applyBorder="1" applyAlignment="1">
      <alignment horizontal="justify" vertical="justify" wrapText="1"/>
    </xf>
    <xf numFmtId="171" fontId="0" fillId="0" borderId="19" xfId="47" applyFont="1" applyBorder="1" applyAlignment="1">
      <alignment horizontal="center" vertical="center" wrapText="1"/>
    </xf>
    <xf numFmtId="171" fontId="0" fillId="0" borderId="20" xfId="47" applyFont="1" applyBorder="1" applyAlignment="1">
      <alignment horizontal="center" vertical="center" wrapText="1"/>
    </xf>
    <xf numFmtId="171" fontId="58" fillId="35" borderId="15" xfId="47" applyFont="1" applyFill="1" applyBorder="1" applyAlignment="1">
      <alignment horizontal="center" vertical="center" wrapText="1"/>
    </xf>
    <xf numFmtId="171" fontId="0" fillId="0" borderId="15" xfId="47" applyFont="1" applyBorder="1" applyAlignment="1">
      <alignment horizontal="center" vertical="center" wrapText="1"/>
    </xf>
    <xf numFmtId="0" fontId="60" fillId="0" borderId="33" xfId="0" applyFont="1" applyBorder="1" applyAlignment="1">
      <alignment/>
    </xf>
    <xf numFmtId="0" fontId="61" fillId="0" borderId="33" xfId="0" applyFont="1" applyBorder="1" applyAlignment="1">
      <alignment horizontal="center" vertical="center" wrapText="1"/>
    </xf>
    <xf numFmtId="0" fontId="58" fillId="38" borderId="29" xfId="0" applyFont="1" applyFill="1" applyBorder="1" applyAlignment="1">
      <alignment horizontal="center" vertical="center" wrapText="1"/>
    </xf>
    <xf numFmtId="4" fontId="58" fillId="0" borderId="10" xfId="47" applyNumberFormat="1" applyFont="1" applyBorder="1" applyAlignment="1">
      <alignment horizontal="center" vertical="center" wrapText="1"/>
    </xf>
    <xf numFmtId="0" fontId="60" fillId="38" borderId="20" xfId="0" applyFont="1" applyFill="1" applyBorder="1" applyAlignment="1">
      <alignment vertical="center" wrapText="1"/>
    </xf>
    <xf numFmtId="0" fontId="60" fillId="38" borderId="34" xfId="0" applyFont="1" applyFill="1" applyBorder="1" applyAlignment="1">
      <alignment vertical="center" wrapText="1"/>
    </xf>
    <xf numFmtId="0" fontId="60" fillId="0" borderId="35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6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justify" vertical="justify" wrapText="1"/>
    </xf>
    <xf numFmtId="0" fontId="60" fillId="35" borderId="36" xfId="0" applyFont="1" applyFill="1" applyBorder="1" applyAlignment="1">
      <alignment horizontal="justify" vertical="justify" wrapText="1"/>
    </xf>
    <xf numFmtId="0" fontId="59" fillId="0" borderId="1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justify" vertical="justify" wrapText="1"/>
    </xf>
    <xf numFmtId="0" fontId="60" fillId="0" borderId="36" xfId="0" applyFont="1" applyBorder="1" applyAlignment="1">
      <alignment horizontal="justify" vertical="justify" wrapText="1"/>
    </xf>
    <xf numFmtId="0" fontId="59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justify" vertical="justify" wrapText="1"/>
    </xf>
    <xf numFmtId="0" fontId="60" fillId="0" borderId="35" xfId="0" applyFont="1" applyBorder="1" applyAlignment="1">
      <alignment horizontal="justify" vertical="justify" wrapText="1"/>
    </xf>
    <xf numFmtId="0" fontId="60" fillId="0" borderId="39" xfId="0" applyFont="1" applyBorder="1" applyAlignment="1">
      <alignment horizontal="justify" vertical="justify" wrapText="1"/>
    </xf>
    <xf numFmtId="0" fontId="59" fillId="35" borderId="37" xfId="0" applyFont="1" applyFill="1" applyBorder="1" applyAlignment="1">
      <alignment horizontal="center" vertical="center" wrapText="1"/>
    </xf>
    <xf numFmtId="0" fontId="60" fillId="35" borderId="37" xfId="0" applyFont="1" applyFill="1" applyBorder="1" applyAlignment="1">
      <alignment horizontal="justify" vertical="justify" wrapText="1"/>
    </xf>
    <xf numFmtId="0" fontId="60" fillId="0" borderId="31" xfId="0" applyFont="1" applyBorder="1" applyAlignment="1">
      <alignment horizontal="justify" vertical="justify" wrapText="1"/>
    </xf>
    <xf numFmtId="0" fontId="60" fillId="0" borderId="25" xfId="0" applyFont="1" applyBorder="1" applyAlignment="1">
      <alignment horizontal="justify" vertical="justify" wrapText="1"/>
    </xf>
    <xf numFmtId="0" fontId="59" fillId="8" borderId="15" xfId="0" applyFont="1" applyFill="1" applyBorder="1" applyAlignment="1">
      <alignment horizontal="center" vertical="center" wrapText="1"/>
    </xf>
    <xf numFmtId="0" fontId="59" fillId="8" borderId="36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37" xfId="0" applyFont="1" applyFill="1" applyBorder="1" applyAlignment="1">
      <alignment horizontal="center" vertical="center" wrapText="1"/>
    </xf>
    <xf numFmtId="0" fontId="59" fillId="37" borderId="36" xfId="0" applyFont="1" applyFill="1" applyBorder="1" applyAlignment="1">
      <alignment horizontal="center" vertical="center" wrapText="1"/>
    </xf>
    <xf numFmtId="0" fontId="60" fillId="37" borderId="31" xfId="0" applyFont="1" applyFill="1" applyBorder="1" applyAlignment="1">
      <alignment horizontal="justify" vertical="justify" wrapText="1"/>
    </xf>
    <xf numFmtId="0" fontId="60" fillId="37" borderId="25" xfId="0" applyFont="1" applyFill="1" applyBorder="1" applyAlignment="1">
      <alignment horizontal="justify" vertical="justify" wrapText="1"/>
    </xf>
    <xf numFmtId="0" fontId="60" fillId="37" borderId="13" xfId="0" applyFont="1" applyFill="1" applyBorder="1" applyAlignment="1">
      <alignment horizontal="justify" vertical="justify" wrapText="1"/>
    </xf>
    <xf numFmtId="0" fontId="60" fillId="8" borderId="15" xfId="0" applyFont="1" applyFill="1" applyBorder="1" applyAlignment="1">
      <alignment horizontal="justify" vertical="justify" wrapText="1"/>
    </xf>
    <xf numFmtId="0" fontId="60" fillId="8" borderId="36" xfId="0" applyFont="1" applyFill="1" applyBorder="1" applyAlignment="1">
      <alignment horizontal="justify" vertical="justify" wrapText="1"/>
    </xf>
    <xf numFmtId="0" fontId="59" fillId="38" borderId="15" xfId="0" applyFont="1" applyFill="1" applyBorder="1" applyAlignment="1">
      <alignment horizontal="center" vertical="center" wrapText="1"/>
    </xf>
    <xf numFmtId="0" fontId="59" fillId="38" borderId="37" xfId="0" applyFont="1" applyFill="1" applyBorder="1" applyAlignment="1">
      <alignment horizontal="center" vertical="center" wrapText="1"/>
    </xf>
    <xf numFmtId="0" fontId="59" fillId="38" borderId="36" xfId="0" applyFont="1" applyFill="1" applyBorder="1" applyAlignment="1">
      <alignment horizontal="center" vertical="center" wrapText="1"/>
    </xf>
    <xf numFmtId="0" fontId="60" fillId="38" borderId="38" xfId="0" applyFont="1" applyFill="1" applyBorder="1" applyAlignment="1">
      <alignment horizontal="justify" vertical="justify" wrapText="1"/>
    </xf>
    <xf numFmtId="0" fontId="60" fillId="38" borderId="35" xfId="0" applyFont="1" applyFill="1" applyBorder="1" applyAlignment="1">
      <alignment horizontal="justify" vertical="justify" wrapText="1"/>
    </xf>
    <xf numFmtId="0" fontId="60" fillId="38" borderId="39" xfId="0" applyFont="1" applyFill="1" applyBorder="1" applyAlignment="1">
      <alignment horizontal="justify" vertical="justify" wrapText="1"/>
    </xf>
    <xf numFmtId="0" fontId="66" fillId="0" borderId="14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0" fillId="38" borderId="20" xfId="0" applyFont="1" applyFill="1" applyBorder="1" applyAlignment="1">
      <alignment horizontal="left" vertical="center" wrapText="1"/>
    </xf>
    <xf numFmtId="0" fontId="60" fillId="38" borderId="34" xfId="0" applyFont="1" applyFill="1" applyBorder="1" applyAlignment="1">
      <alignment horizontal="left" vertical="center" wrapText="1"/>
    </xf>
    <xf numFmtId="0" fontId="59" fillId="9" borderId="15" xfId="0" applyFont="1" applyFill="1" applyBorder="1" applyAlignment="1">
      <alignment horizontal="center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60" fillId="9" borderId="15" xfId="0" applyFont="1" applyFill="1" applyBorder="1" applyAlignment="1">
      <alignment horizontal="justify" vertical="justify" wrapText="1"/>
    </xf>
    <xf numFmtId="0" fontId="60" fillId="9" borderId="36" xfId="0" applyFont="1" applyFill="1" applyBorder="1" applyAlignment="1">
      <alignment horizontal="justify" vertical="justify" wrapText="1"/>
    </xf>
    <xf numFmtId="0" fontId="60" fillId="0" borderId="38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171" fontId="58" fillId="0" borderId="14" xfId="47" applyFont="1" applyBorder="1" applyAlignment="1">
      <alignment horizontal="center" vertical="center" wrapText="1"/>
    </xf>
    <xf numFmtId="171" fontId="58" fillId="0" borderId="24" xfId="47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 wrapText="1"/>
    </xf>
    <xf numFmtId="0" fontId="64" fillId="36" borderId="24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0" fillId="40" borderId="14" xfId="0" applyFont="1" applyFill="1" applyBorder="1" applyAlignment="1">
      <alignment horizontal="center" vertical="center" wrapText="1"/>
    </xf>
    <xf numFmtId="0" fontId="60" fillId="40" borderId="2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1" fillId="40" borderId="14" xfId="0" applyFont="1" applyFill="1" applyBorder="1" applyAlignment="1">
      <alignment horizontal="center" vertical="center" wrapText="1"/>
    </xf>
    <xf numFmtId="0" fontId="61" fillId="40" borderId="24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0" fillId="0" borderId="31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71" fontId="58" fillId="34" borderId="14" xfId="47" applyFont="1" applyFill="1" applyBorder="1" applyAlignment="1">
      <alignment horizontal="center" vertical="center" wrapText="1"/>
    </xf>
    <xf numFmtId="171" fontId="58" fillId="34" borderId="24" xfId="47" applyFont="1" applyFill="1" applyBorder="1" applyAlignment="1">
      <alignment horizontal="center" vertical="center" wrapText="1"/>
    </xf>
    <xf numFmtId="0" fontId="59" fillId="9" borderId="14" xfId="0" applyFont="1" applyFill="1" applyBorder="1" applyAlignment="1">
      <alignment horizontal="center" vertical="center" wrapText="1"/>
    </xf>
    <xf numFmtId="0" fontId="59" fillId="9" borderId="2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1" fillId="35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  PREGUNTAS R -SI-NO'!$C$14</c:f>
              <c:strCache>
                <c:ptCount val="1"/>
                <c:pt idx="0">
                  <c:v>1. Considera usted que la audiencia publica se desarrollo de manera organizada??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-SI-NO'!$D$14:$AR$14</c:f>
              <c:numCache/>
            </c:numRef>
          </c:val>
        </c:ser>
        <c:overlap val="100"/>
        <c:axId val="34597649"/>
        <c:axId val="42943386"/>
      </c:barChart>
      <c:catAx>
        <c:axId val="34597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943386"/>
        <c:crosses val="autoZero"/>
        <c:auto val="1"/>
        <c:lblOffset val="100"/>
        <c:tickLblSkip val="2"/>
        <c:noMultiLvlLbl val="0"/>
      </c:catAx>
      <c:valAx>
        <c:axId val="42943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597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10.  ¿En una escala de 1 a 5 (Donde 1 es el  menor grado y 5 es el mayor grado) califique la gestion de la entidad de acuerdo a lo presentado en la presente audiencia publica::?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[VALOR]= 10,53%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-SI-NO'!$D$44:$AR$44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AB8100"/>
                </a:gs>
                <a:gs pos="48000">
                  <a:srgbClr val="FFC208"/>
                </a:gs>
                <a:gs pos="100000">
                  <a:srgbClr val="FFD9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= 57,89 %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-SI-NO'!$D$45:$AR$45</c:f>
              <c:numCache/>
            </c:numRef>
          </c:val>
        </c:ser>
        <c:ser>
          <c:idx val="2"/>
          <c:order val="2"/>
          <c:tx>
            <c:v>5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 = 31,58 %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-SI-NO'!$D$46:$AR$46</c:f>
              <c:numCache/>
            </c:numRef>
          </c:val>
        </c:ser>
        <c:overlap val="-27"/>
        <c:gapWidth val="219"/>
        <c:axId val="65095611"/>
        <c:axId val="48989588"/>
      </c:bar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89588"/>
        <c:crosses val="autoZero"/>
        <c:auto val="1"/>
        <c:lblOffset val="100"/>
        <c:tickLblSkip val="2"/>
        <c:noMultiLvlLbl val="0"/>
      </c:catAx>
      <c:valAx>
        <c:axId val="4898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9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0500F"/>
        </a:gs>
        <a:gs pos="48000">
          <a:srgbClr val="EE8137"/>
        </a:gs>
        <a:gs pos="100000">
          <a:srgbClr val="F4B183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  PREGUNTAS R -SI-NO'!$C$16</c:f>
              <c:strCache>
                <c:ptCount val="1"/>
                <c:pt idx="0">
                  <c:v>2. ¿La explicacion de la metodologia para las intervenciones en la audiciencua fue?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'POR  PREGUNTAS R -SI-NO'!$D$15:$AR$15</c:f>
              <c:strCache/>
            </c:strRef>
          </c:cat>
          <c:val>
            <c:numRef>
              <c:f>'POR  PREGUNTAS R -SI-NO'!$D$16:$AR$16</c:f>
              <c:numCache/>
            </c:numRef>
          </c:val>
        </c:ser>
        <c:overlap val="100"/>
        <c:axId val="50946155"/>
        <c:axId val="55862212"/>
      </c:barChart>
      <c:catAx>
        <c:axId val="5094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4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-SI-NO'!$C$18</c:f>
              <c:strCache>
                <c:ptCount val="1"/>
                <c:pt idx="0">
                  <c:v>3. ¿la Oportunidad para que los asistentes inscritos, opinen durante la audiencia publica fue ?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'POR  PREGUNTAS R -SI-NO'!$D$17:$AR$17</c:f>
              <c:strCache/>
            </c:strRef>
          </c:cat>
          <c:val>
            <c:numRef>
              <c:f>'POR  PREGUNTAS R -SI-NO'!$D$18:$AR$18</c:f>
              <c:numCache/>
            </c:numRef>
          </c:val>
        </c:ser>
        <c:overlap val="-27"/>
        <c:gapWidth val="219"/>
        <c:axId val="32997861"/>
        <c:axId val="28545294"/>
      </c:bar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defRPr>
            </a:pPr>
          </a:p>
        </c:tx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9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4. ¿Los Temas de la audiencia publica fueron discutidos de manera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-SI-NO'!$D$19</c:f>
              <c:strCache>
                <c:ptCount val="1"/>
                <c:pt idx="0">
                  <c:v>A) Profunda ___
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[VALOR]= 59,09% 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-SI-NO'!$E$19:$AR$19</c:f>
              <c:numCache/>
            </c:numRef>
          </c:val>
        </c:ser>
        <c:ser>
          <c:idx val="1"/>
          <c:order val="1"/>
          <c:tx>
            <c:strRef>
              <c:f>'POR  PREGUNTAS R -SI-NO'!$D$20</c:f>
              <c:strCache>
                <c:ptCount val="1"/>
                <c:pt idx="0">
                  <c:v>B) Regular ___
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=31,82%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-SI-NO'!$E$20:$AR$20</c:f>
              <c:numCache/>
            </c:numRef>
          </c:val>
        </c:ser>
        <c:ser>
          <c:idx val="2"/>
          <c:order val="2"/>
          <c:tx>
            <c:strRef>
              <c:f>'POR  PREGUNTAS R -SI-NO'!$D$21</c:f>
              <c:strCache>
                <c:ptCount val="1"/>
                <c:pt idx="0">
                  <c:v>C) Superficial   ___
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9,09%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-SI-NO'!$E$21:$AR$21</c:f>
              <c:numCache/>
            </c:numRef>
          </c:val>
        </c:ser>
        <c:ser>
          <c:idx val="3"/>
          <c:order val="3"/>
          <c:tx>
            <c:strRef>
              <c:f>'POR  PREGUNTAS R -SI-NO'!$D$22</c:f>
              <c:strCache>
                <c:ptCount val="1"/>
                <c:pt idx="0">
                  <c:v>No Responde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-SI-NO'!$E$22:$AR$22</c:f>
              <c:numCache/>
            </c:numRef>
          </c:val>
        </c:ser>
        <c:overlap val="-27"/>
        <c:gapWidth val="219"/>
        <c:axId val="55581055"/>
        <c:axId val="30467448"/>
      </c:bar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67448"/>
        <c:crosses val="autoZero"/>
        <c:auto val="1"/>
        <c:lblOffset val="100"/>
        <c:tickLblSkip val="2"/>
        <c:noMultiLvlLbl val="0"/>
      </c:catAx>
      <c:valAx>
        <c:axId val="30467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81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5. ¿Cómo se entero de la realizacion de la audiencia publica?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-SI-NO'!$D$23</c:f>
              <c:strCache>
                <c:ptCount val="1"/>
                <c:pt idx="0">
                  <c:v>a) Por Aviso Publico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-SI-NO'!$E$23:$AR$23</c:f>
              <c:numCache/>
            </c:numRef>
          </c:val>
        </c:ser>
        <c:ser>
          <c:idx val="1"/>
          <c:order val="1"/>
          <c:tx>
            <c:strRef>
              <c:f>'POR  PREGUNTAS R -SI-NO'!$D$24</c:f>
              <c:strCache>
                <c:ptCount val="1"/>
                <c:pt idx="0">
                  <c:v>b) Prensa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-SI-NO'!$E$24:$AR$24</c:f>
              <c:numCache/>
            </c:numRef>
          </c:val>
        </c:ser>
        <c:ser>
          <c:idx val="2"/>
          <c:order val="2"/>
          <c:tx>
            <c:strRef>
              <c:f>'POR  PREGUNTAS R -SI-NO'!$D$25</c:f>
              <c:strCache>
                <c:ptCount val="1"/>
                <c:pt idx="0">
                  <c:v>c) A traves dela Comunidad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-SI-NO'!$E$25:$AR$25</c:f>
              <c:numCache/>
            </c:numRef>
          </c:val>
        </c:ser>
        <c:ser>
          <c:idx val="3"/>
          <c:order val="3"/>
          <c:tx>
            <c:strRef>
              <c:f>'POR  PREGUNTAS R -SI-NO'!$D$26</c:f>
              <c:strCache>
                <c:ptCount val="1"/>
                <c:pt idx="0">
                  <c:v>d) Boletin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-SI-NO'!$E$26:$AR$26</c:f>
              <c:numCache/>
            </c:numRef>
          </c:val>
        </c:ser>
        <c:ser>
          <c:idx val="4"/>
          <c:order val="4"/>
          <c:tx>
            <c:strRef>
              <c:f>'POR  PREGUNTAS R -SI-NO'!$D$27</c:f>
              <c:strCache>
                <c:ptCount val="1"/>
                <c:pt idx="0">
                  <c:v>e) Pagina Web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-SI-NO'!$E$27:$AR$27</c:f>
              <c:numCache/>
            </c:numRef>
          </c:val>
        </c:ser>
        <c:ser>
          <c:idx val="5"/>
          <c:order val="5"/>
          <c:tx>
            <c:strRef>
              <c:f>'POR  PREGUNTAS R -SI-NO'!$D$28</c:f>
              <c:strCache>
                <c:ptCount val="1"/>
                <c:pt idx="0">
                  <c:v>g) Invitacion Directa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63,64%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-SI-NO'!$E$28:$AR$28</c:f>
              <c:numCache/>
            </c:numRef>
          </c:val>
        </c:ser>
        <c:ser>
          <c:idx val="6"/>
          <c:order val="6"/>
          <c:tx>
            <c:strRef>
              <c:f>'POR  PREGUNTAS R -SI-NO'!$D$29</c:f>
              <c:strCache>
                <c:ptCount val="1"/>
                <c:pt idx="0">
                  <c:v>f) Otro Cual 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13,64 %</a:t>
                    </a:r>
                  </a:p>
                </c:rich>
              </c:tx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-SI-NO'!$E$29:$AR$29</c:f>
              <c:numCache/>
            </c:numRef>
          </c:val>
        </c:ser>
        <c:overlap val="-27"/>
        <c:gapWidth val="219"/>
        <c:axId val="5771577"/>
        <c:axId val="51944194"/>
      </c:barChart>
      <c:catAx>
        <c:axId val="5771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44194"/>
        <c:crosses val="autoZero"/>
        <c:auto val="1"/>
        <c:lblOffset val="100"/>
        <c:tickLblSkip val="2"/>
        <c:noMultiLvlLbl val="0"/>
      </c:catAx>
      <c:valAx>
        <c:axId val="51944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71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6. ¿Consulto la informacion de la gestion de la entidad  antes de la Audiencia Publica?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 PREGUNTAS R -SI-NO'!$C$32:$AI$32</c:f>
              <c:strCache>
                <c:ptCount val="1"/>
                <c:pt idx="0">
                  <c:v>6. ¿Consulto la informacion de la gestion de la entidad  antes d ela Audiencia Publica? Area Comecial  y Contable Rcolos Coaxiales Parametrizacion Area  Contable Manejo del Ambiente Laboral y Motivacion Impuestos Nacionales  y Departamentales Ventas, Merc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25,oo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75,oo%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-SI-NO'!$AJ$31:$AR$31</c:f>
              <c:strCache/>
            </c:strRef>
          </c:cat>
          <c:val>
            <c:numRef>
              <c:f>'POR  PREGUNTAS R -SI-NO'!$AJ$32:$AR$32</c:f>
              <c:numCache/>
            </c:numRef>
          </c:val>
          <c:shape val="box"/>
        </c:ser>
        <c:shape val="box"/>
        <c:axId val="64844563"/>
        <c:axId val="46730156"/>
      </c:bar3D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30156"/>
        <c:crosses val="autoZero"/>
        <c:auto val="1"/>
        <c:lblOffset val="100"/>
        <c:tickLblSkip val="2"/>
        <c:noMultiLvlLbl val="0"/>
      </c:catAx>
      <c:valAx>
        <c:axId val="46730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44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7. ¿La Utilidad de la audiencia publica como espacio para la participacion de la ciudadania en la vigilancia de la gestion publica es: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-SI-NO'!$D$33</c:f>
              <c:strCache>
                <c:ptCount val="1"/>
                <c:pt idx="0">
                  <c:v>a) Muy Grande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22,73%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-SI-NO'!$E$33:$AR$33</c:f>
              <c:numCache/>
            </c:numRef>
          </c:val>
        </c:ser>
        <c:ser>
          <c:idx val="1"/>
          <c:order val="1"/>
          <c:tx>
            <c:strRef>
              <c:f>'POR  PREGUNTAS R -SI-NO'!$D$34</c:f>
              <c:strCache>
                <c:ptCount val="1"/>
                <c:pt idx="0">
                  <c:v>b) Grande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63,64 %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-SI-NO'!$E$34:$AR$34</c:f>
              <c:numCache/>
            </c:numRef>
          </c:val>
        </c:ser>
        <c:ser>
          <c:idx val="2"/>
          <c:order val="2"/>
          <c:tx>
            <c:strRef>
              <c:f>'POR  PREGUNTAS R -SI-NO'!$D$35</c:f>
              <c:strCache>
                <c:ptCount val="1"/>
                <c:pt idx="0">
                  <c:v>c) Poca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13,64%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-SI-NO'!$E$35:$AR$35</c:f>
              <c:numCache/>
            </c:numRef>
          </c:val>
        </c:ser>
        <c:ser>
          <c:idx val="3"/>
          <c:order val="3"/>
          <c:tx>
            <c:strRef>
              <c:f>'POR  PREGUNTAS R -SI-NO'!$D$36</c:f>
              <c:strCache>
                <c:ptCount val="1"/>
                <c:pt idx="0">
                  <c:v>d) Muy Poca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-SI-NO'!$E$36:$AR$36</c:f>
              <c:numCache/>
            </c:numRef>
          </c:val>
        </c:ser>
        <c:overlap val="-27"/>
        <c:gapWidth val="219"/>
        <c:axId val="17918221"/>
        <c:axId val="27046262"/>
      </c:bar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46262"/>
        <c:crosses val="autoZero"/>
        <c:auto val="1"/>
        <c:lblOffset val="100"/>
        <c:tickLblSkip val="2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1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8.  ¿Despues de Haber tomado  parte en la Audiencia Publica, considera que su participacion en el control de la gestion publica es:?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-SI-NO'!$D$37</c:f>
              <c:strCache>
                <c:ptCount val="1"/>
                <c:pt idx="0">
                  <c:v>a) Muy Importante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68,18 %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-SI-NO'!$E$37:$AR$37</c:f>
              <c:numCache/>
            </c:numRef>
          </c:val>
        </c:ser>
        <c:ser>
          <c:idx val="1"/>
          <c:order val="1"/>
          <c:tx>
            <c:strRef>
              <c:f>'POR  PREGUNTAS R -SI-NO'!$D$38</c:f>
              <c:strCache>
                <c:ptCount val="1"/>
                <c:pt idx="0">
                  <c:v>b) Importante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31,82 %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 PREGUNTAS R -SI-NO'!$E$38:$AR$38</c:f>
              <c:numCache/>
            </c:numRef>
          </c:val>
        </c:ser>
        <c:ser>
          <c:idx val="2"/>
          <c:order val="2"/>
          <c:tx>
            <c:strRef>
              <c:f>'POR  PREGUNTAS R -SI-NO'!$D$39</c:f>
              <c:strCache>
                <c:ptCount val="1"/>
                <c:pt idx="0">
                  <c:v>c) Sin Importancia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'POR  PREGUNTAS R -SI-NO'!$E$39:$AR$39</c:f>
              <c:numCache/>
            </c:numRef>
          </c:val>
        </c:ser>
        <c:overlap val="-27"/>
        <c:gapWidth val="219"/>
        <c:axId val="42089767"/>
        <c:axId val="43263584"/>
      </c:bar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63584"/>
        <c:crosses val="autoZero"/>
        <c:auto val="1"/>
        <c:lblOffset val="100"/>
        <c:tickLblSkip val="2"/>
        <c:noMultiLvlLbl val="0"/>
      </c:catAx>
      <c:valAx>
        <c:axId val="43263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89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9.  ¿La Informacion Presentada en la Audiencia Publica cumplio con sus espectativas:?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 PREGUNTAS R -SI-NO'!$C$41:$AI$41</c:f>
              <c:strCache>
                <c:ptCount val="1"/>
                <c:pt idx="0">
                  <c:v>9.  ¿La Informacion Presentada en la Audiencia Publica cumplio con sus espectativas:? Mas Competitivos en la forma de impartir los Procesos  Ninguno  Que apliquien Modalidad Semi Virtual- Para Madres Cabeza de Hogar entre otroas  No Responde Profesores 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94,74 % 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 = 5,26 % 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  PREGUNTAS R -SI-NO'!$AJ$40:$AR$40</c:f>
              <c:strCache/>
            </c:strRef>
          </c:cat>
          <c:val>
            <c:numRef>
              <c:f>'POR  PREGUNTAS R -SI-NO'!$AJ$41:$AR$41</c:f>
              <c:numCache/>
            </c:numRef>
          </c:val>
        </c:ser>
        <c:overlap val="-27"/>
        <c:gapWidth val="219"/>
        <c:axId val="53827937"/>
        <c:axId val="14689386"/>
      </c:bar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827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B8100"/>
        </a:gs>
        <a:gs pos="48000">
          <a:srgbClr val="FFC208"/>
        </a:gs>
        <a:gs pos="100000">
          <a:srgbClr val="FFD966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0.662</cdr:y>
    </cdr:from>
    <cdr:to>
      <cdr:x>0.2565</cdr:x>
      <cdr:y>0.721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0" y="148590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4,55 %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</xdr:row>
      <xdr:rowOff>95250</xdr:rowOff>
    </xdr:from>
    <xdr:to>
      <xdr:col>52</xdr:col>
      <xdr:colOff>0</xdr:colOff>
      <xdr:row>13</xdr:row>
      <xdr:rowOff>409575</xdr:rowOff>
    </xdr:to>
    <xdr:graphicFrame>
      <xdr:nvGraphicFramePr>
        <xdr:cNvPr id="1" name="Gráfico 2"/>
        <xdr:cNvGraphicFramePr/>
      </xdr:nvGraphicFramePr>
      <xdr:xfrm>
        <a:off x="5524500" y="28575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0</xdr:colOff>
      <xdr:row>1</xdr:row>
      <xdr:rowOff>104775</xdr:rowOff>
    </xdr:from>
    <xdr:to>
      <xdr:col>58</xdr:col>
      <xdr:colOff>0</xdr:colOff>
      <xdr:row>13</xdr:row>
      <xdr:rowOff>419100</xdr:rowOff>
    </xdr:to>
    <xdr:graphicFrame>
      <xdr:nvGraphicFramePr>
        <xdr:cNvPr id="2" name="Gráfico 4"/>
        <xdr:cNvGraphicFramePr/>
      </xdr:nvGraphicFramePr>
      <xdr:xfrm>
        <a:off x="5524500" y="295275"/>
        <a:ext cx="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3</xdr:row>
      <xdr:rowOff>19050</xdr:rowOff>
    </xdr:from>
    <xdr:to>
      <xdr:col>52</xdr:col>
      <xdr:colOff>0</xdr:colOff>
      <xdr:row>14</xdr:row>
      <xdr:rowOff>0</xdr:rowOff>
    </xdr:to>
    <xdr:graphicFrame>
      <xdr:nvGraphicFramePr>
        <xdr:cNvPr id="3" name="Gráfico 5"/>
        <xdr:cNvGraphicFramePr/>
      </xdr:nvGraphicFramePr>
      <xdr:xfrm>
        <a:off x="5524500" y="590550"/>
        <a:ext cx="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0</xdr:colOff>
      <xdr:row>3</xdr:row>
      <xdr:rowOff>66675</xdr:rowOff>
    </xdr:from>
    <xdr:to>
      <xdr:col>59</xdr:col>
      <xdr:colOff>0</xdr:colOff>
      <xdr:row>14</xdr:row>
      <xdr:rowOff>47625</xdr:rowOff>
    </xdr:to>
    <xdr:graphicFrame>
      <xdr:nvGraphicFramePr>
        <xdr:cNvPr id="4" name="Gráfico 7"/>
        <xdr:cNvGraphicFramePr/>
      </xdr:nvGraphicFramePr>
      <xdr:xfrm>
        <a:off x="5524500" y="638175"/>
        <a:ext cx="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5</xdr:row>
      <xdr:rowOff>19050</xdr:rowOff>
    </xdr:from>
    <xdr:to>
      <xdr:col>52</xdr:col>
      <xdr:colOff>0</xdr:colOff>
      <xdr:row>13</xdr:row>
      <xdr:rowOff>600075</xdr:rowOff>
    </xdr:to>
    <xdr:graphicFrame>
      <xdr:nvGraphicFramePr>
        <xdr:cNvPr id="5" name="Gráfico 9"/>
        <xdr:cNvGraphicFramePr/>
      </xdr:nvGraphicFramePr>
      <xdr:xfrm>
        <a:off x="5524500" y="971550"/>
        <a:ext cx="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5</xdr:row>
      <xdr:rowOff>95250</xdr:rowOff>
    </xdr:from>
    <xdr:to>
      <xdr:col>58</xdr:col>
      <xdr:colOff>0</xdr:colOff>
      <xdr:row>15</xdr:row>
      <xdr:rowOff>161925</xdr:rowOff>
    </xdr:to>
    <xdr:graphicFrame>
      <xdr:nvGraphicFramePr>
        <xdr:cNvPr id="6" name="Gráfico 10"/>
        <xdr:cNvGraphicFramePr/>
      </xdr:nvGraphicFramePr>
      <xdr:xfrm>
        <a:off x="5524500" y="1047750"/>
        <a:ext cx="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0</xdr:colOff>
      <xdr:row>7</xdr:row>
      <xdr:rowOff>142875</xdr:rowOff>
    </xdr:from>
    <xdr:to>
      <xdr:col>53</xdr:col>
      <xdr:colOff>0</xdr:colOff>
      <xdr:row>17</xdr:row>
      <xdr:rowOff>352425</xdr:rowOff>
    </xdr:to>
    <xdr:graphicFrame>
      <xdr:nvGraphicFramePr>
        <xdr:cNvPr id="7" name="Gráfico 12"/>
        <xdr:cNvGraphicFramePr/>
      </xdr:nvGraphicFramePr>
      <xdr:xfrm>
        <a:off x="5524500" y="1485900"/>
        <a:ext cx="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53</xdr:col>
      <xdr:colOff>0</xdr:colOff>
      <xdr:row>7</xdr:row>
      <xdr:rowOff>219075</xdr:rowOff>
    </xdr:from>
    <xdr:to>
      <xdr:col>59</xdr:col>
      <xdr:colOff>0</xdr:colOff>
      <xdr:row>17</xdr:row>
      <xdr:rowOff>104775</xdr:rowOff>
    </xdr:to>
    <xdr:graphicFrame>
      <xdr:nvGraphicFramePr>
        <xdr:cNvPr id="8" name="Gráfico 13"/>
        <xdr:cNvGraphicFramePr/>
      </xdr:nvGraphicFramePr>
      <xdr:xfrm>
        <a:off x="5524500" y="1562100"/>
        <a:ext cx="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0</xdr:colOff>
      <xdr:row>12</xdr:row>
      <xdr:rowOff>19050</xdr:rowOff>
    </xdr:from>
    <xdr:to>
      <xdr:col>52</xdr:col>
      <xdr:colOff>0</xdr:colOff>
      <xdr:row>21</xdr:row>
      <xdr:rowOff>28575</xdr:rowOff>
    </xdr:to>
    <xdr:graphicFrame>
      <xdr:nvGraphicFramePr>
        <xdr:cNvPr id="9" name="Gráfico 14"/>
        <xdr:cNvGraphicFramePr/>
      </xdr:nvGraphicFramePr>
      <xdr:xfrm>
        <a:off x="5524500" y="2438400"/>
        <a:ext cx="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53</xdr:col>
      <xdr:colOff>0</xdr:colOff>
      <xdr:row>10</xdr:row>
      <xdr:rowOff>114300</xdr:rowOff>
    </xdr:from>
    <xdr:to>
      <xdr:col>59</xdr:col>
      <xdr:colOff>0</xdr:colOff>
      <xdr:row>20</xdr:row>
      <xdr:rowOff>38100</xdr:rowOff>
    </xdr:to>
    <xdr:graphicFrame>
      <xdr:nvGraphicFramePr>
        <xdr:cNvPr id="10" name="Gráfico 18"/>
        <xdr:cNvGraphicFramePr/>
      </xdr:nvGraphicFramePr>
      <xdr:xfrm>
        <a:off x="5524500" y="2133600"/>
        <a:ext cx="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6"/>
  <sheetViews>
    <sheetView tabSelected="1" zoomScalePageLayoutView="0" workbookViewId="0" topLeftCell="C1">
      <selection activeCell="C43" sqref="C43:C44"/>
    </sheetView>
  </sheetViews>
  <sheetFormatPr defaultColWidth="11.421875" defaultRowHeight="15"/>
  <cols>
    <col min="1" max="1" width="0.5625" style="0" customWidth="1"/>
    <col min="2" max="2" width="4.57421875" style="2" customWidth="1"/>
    <col min="3" max="3" width="17.28125" style="5" customWidth="1"/>
    <col min="4" max="4" width="15.7109375" style="7" customWidth="1"/>
    <col min="5" max="5" width="9.00390625" style="0" customWidth="1"/>
    <col min="6" max="6" width="8.57421875" style="0" customWidth="1"/>
    <col min="7" max="7" width="8.28125" style="0" customWidth="1"/>
    <col min="8" max="9" width="8.57421875" style="0" customWidth="1"/>
    <col min="10" max="10" width="8.28125" style="0" customWidth="1"/>
    <col min="11" max="11" width="9.140625" style="0" customWidth="1"/>
    <col min="12" max="12" width="10.00390625" style="0" customWidth="1"/>
    <col min="13" max="13" width="9.00390625" style="0" customWidth="1"/>
    <col min="14" max="15" width="8.8515625" style="0" customWidth="1"/>
    <col min="16" max="16" width="8.7109375" style="0" customWidth="1"/>
    <col min="17" max="17" width="8.421875" style="0" customWidth="1"/>
    <col min="18" max="18" width="8.28125" style="0" customWidth="1"/>
    <col min="19" max="19" width="9.00390625" style="0" customWidth="1"/>
    <col min="20" max="20" width="8.8515625" style="0" customWidth="1"/>
    <col min="21" max="21" width="8.7109375" style="0" customWidth="1"/>
    <col min="22" max="22" width="9.8515625" style="0" customWidth="1"/>
    <col min="23" max="23" width="9.28125" style="0" customWidth="1"/>
    <col min="24" max="24" width="10.00390625" style="0" customWidth="1"/>
    <col min="25" max="25" width="10.28125" style="0" customWidth="1"/>
    <col min="26" max="26" width="9.421875" style="0" customWidth="1"/>
    <col min="27" max="27" width="12.7109375" style="0" customWidth="1"/>
    <col min="28" max="29" width="7.00390625" style="0" customWidth="1"/>
  </cols>
  <sheetData>
    <row r="1" spans="2:27" ht="24.75" customHeight="1" thickBot="1">
      <c r="B1" s="145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ht="4.5" customHeight="1" thickBot="1"/>
    <row r="3" spans="2:27" ht="24" customHeight="1" thickBot="1">
      <c r="B3" s="145" t="s">
        <v>119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2:27" ht="34.5" customHeight="1" thickBot="1">
      <c r="B4" s="147" t="s">
        <v>1</v>
      </c>
      <c r="C4" s="117" t="s">
        <v>2</v>
      </c>
      <c r="D4" s="149" t="s">
        <v>6</v>
      </c>
      <c r="E4" s="112" t="s">
        <v>75</v>
      </c>
      <c r="F4" s="112" t="s">
        <v>75</v>
      </c>
      <c r="G4" s="112" t="s">
        <v>75</v>
      </c>
      <c r="H4" s="112" t="s">
        <v>75</v>
      </c>
      <c r="I4" s="112" t="s">
        <v>75</v>
      </c>
      <c r="J4" s="112" t="s">
        <v>75</v>
      </c>
      <c r="K4" s="112" t="s">
        <v>75</v>
      </c>
      <c r="L4" s="112" t="s">
        <v>75</v>
      </c>
      <c r="M4" s="112" t="s">
        <v>75</v>
      </c>
      <c r="N4" s="112" t="s">
        <v>75</v>
      </c>
      <c r="O4" s="112" t="s">
        <v>75</v>
      </c>
      <c r="P4" s="112" t="s">
        <v>75</v>
      </c>
      <c r="Q4" s="112" t="s">
        <v>75</v>
      </c>
      <c r="R4" s="112" t="s">
        <v>75</v>
      </c>
      <c r="S4" s="112" t="s">
        <v>75</v>
      </c>
      <c r="T4" s="112" t="s">
        <v>75</v>
      </c>
      <c r="U4" s="112" t="s">
        <v>75</v>
      </c>
      <c r="V4" s="112" t="s">
        <v>75</v>
      </c>
      <c r="W4" s="112" t="s">
        <v>75</v>
      </c>
      <c r="X4" s="112" t="s">
        <v>75</v>
      </c>
      <c r="Y4" s="112" t="s">
        <v>75</v>
      </c>
      <c r="Z4" s="112" t="s">
        <v>75</v>
      </c>
      <c r="AA4" s="41" t="s">
        <v>70</v>
      </c>
    </row>
    <row r="5" spans="2:27" ht="15.75" customHeight="1" thickBot="1">
      <c r="B5" s="148"/>
      <c r="C5" s="121"/>
      <c r="D5" s="150"/>
      <c r="E5" s="26">
        <v>1</v>
      </c>
      <c r="F5" s="61">
        <f>+E5+1</f>
        <v>2</v>
      </c>
      <c r="G5" s="26">
        <f aca="true" t="shared" si="0" ref="G5:Z5">+F5+1</f>
        <v>3</v>
      </c>
      <c r="H5" s="26">
        <f t="shared" si="0"/>
        <v>4</v>
      </c>
      <c r="I5" s="26">
        <f t="shared" si="0"/>
        <v>5</v>
      </c>
      <c r="J5" s="26">
        <f t="shared" si="0"/>
        <v>6</v>
      </c>
      <c r="K5" s="26">
        <f t="shared" si="0"/>
        <v>7</v>
      </c>
      <c r="L5" s="26">
        <f t="shared" si="0"/>
        <v>8</v>
      </c>
      <c r="M5" s="26">
        <f t="shared" si="0"/>
        <v>9</v>
      </c>
      <c r="N5" s="26">
        <f t="shared" si="0"/>
        <v>10</v>
      </c>
      <c r="O5" s="26">
        <f t="shared" si="0"/>
        <v>11</v>
      </c>
      <c r="P5" s="26">
        <f t="shared" si="0"/>
        <v>12</v>
      </c>
      <c r="Q5" s="26">
        <f t="shared" si="0"/>
        <v>13</v>
      </c>
      <c r="R5" s="26">
        <f t="shared" si="0"/>
        <v>14</v>
      </c>
      <c r="S5" s="26">
        <f>+R5+1</f>
        <v>15</v>
      </c>
      <c r="T5" s="26">
        <f t="shared" si="0"/>
        <v>16</v>
      </c>
      <c r="U5" s="75">
        <f t="shared" si="0"/>
        <v>17</v>
      </c>
      <c r="V5" s="26">
        <f t="shared" si="0"/>
        <v>18</v>
      </c>
      <c r="W5" s="26">
        <f t="shared" si="0"/>
        <v>19</v>
      </c>
      <c r="X5" s="26">
        <f t="shared" si="0"/>
        <v>20</v>
      </c>
      <c r="Y5" s="26">
        <f t="shared" si="0"/>
        <v>21</v>
      </c>
      <c r="Z5" s="26">
        <f t="shared" si="0"/>
        <v>22</v>
      </c>
      <c r="AA5" s="83" t="s">
        <v>118</v>
      </c>
    </row>
    <row r="6" spans="2:27" ht="24.75" customHeight="1" thickBot="1">
      <c r="B6" s="113">
        <v>1</v>
      </c>
      <c r="C6" s="115" t="s">
        <v>63</v>
      </c>
      <c r="D6" s="50" t="s">
        <v>4</v>
      </c>
      <c r="E6" s="36">
        <v>1</v>
      </c>
      <c r="F6" s="62">
        <v>1</v>
      </c>
      <c r="G6" s="69">
        <v>1</v>
      </c>
      <c r="H6" s="69">
        <v>1</v>
      </c>
      <c r="I6" s="69">
        <v>1</v>
      </c>
      <c r="J6" s="69">
        <v>1</v>
      </c>
      <c r="K6" s="69">
        <v>1</v>
      </c>
      <c r="L6" s="69">
        <v>1</v>
      </c>
      <c r="M6" s="69">
        <v>1</v>
      </c>
      <c r="N6" s="69">
        <v>1</v>
      </c>
      <c r="O6" s="69">
        <v>1</v>
      </c>
      <c r="P6" s="69">
        <v>1</v>
      </c>
      <c r="Q6" s="69">
        <v>1</v>
      </c>
      <c r="R6" s="69">
        <v>1</v>
      </c>
      <c r="S6" s="69">
        <v>1</v>
      </c>
      <c r="T6" s="69">
        <v>1</v>
      </c>
      <c r="U6" s="38">
        <v>1</v>
      </c>
      <c r="V6" s="69">
        <v>1</v>
      </c>
      <c r="W6" s="69">
        <v>1</v>
      </c>
      <c r="X6" s="69">
        <v>1</v>
      </c>
      <c r="Y6" s="69">
        <v>1</v>
      </c>
      <c r="Z6" s="69">
        <v>1</v>
      </c>
      <c r="AA6" s="84">
        <f>SUM(E6:Z6)</f>
        <v>22</v>
      </c>
    </row>
    <row r="7" spans="2:27" ht="24.75" customHeight="1" thickBot="1">
      <c r="B7" s="114"/>
      <c r="C7" s="116"/>
      <c r="D7" s="50" t="s">
        <v>5</v>
      </c>
      <c r="E7" s="36">
        <v>0</v>
      </c>
      <c r="F7" s="62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38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84">
        <f aca="true" t="shared" si="1" ref="AA7:AA44">SUM(E7:Z7)</f>
        <v>0</v>
      </c>
    </row>
    <row r="8" spans="2:27" ht="27" customHeight="1" thickBot="1">
      <c r="B8" s="153">
        <f>+B6+1</f>
        <v>2</v>
      </c>
      <c r="C8" s="155" t="s">
        <v>64</v>
      </c>
      <c r="D8" s="51" t="s">
        <v>67</v>
      </c>
      <c r="E8" s="38">
        <v>1</v>
      </c>
      <c r="F8" s="62">
        <v>1</v>
      </c>
      <c r="G8" s="69">
        <v>1</v>
      </c>
      <c r="H8" s="69">
        <v>1</v>
      </c>
      <c r="I8" s="69">
        <v>1</v>
      </c>
      <c r="J8" s="69">
        <v>1</v>
      </c>
      <c r="K8" s="69">
        <v>1</v>
      </c>
      <c r="L8" s="69">
        <v>1</v>
      </c>
      <c r="M8" s="69">
        <v>1</v>
      </c>
      <c r="N8" s="69">
        <v>1</v>
      </c>
      <c r="O8" s="69">
        <v>1</v>
      </c>
      <c r="P8" s="69">
        <v>1</v>
      </c>
      <c r="Q8" s="69">
        <v>1</v>
      </c>
      <c r="R8" s="69">
        <v>1</v>
      </c>
      <c r="S8" s="69">
        <v>1</v>
      </c>
      <c r="T8" s="69">
        <v>1</v>
      </c>
      <c r="U8" s="38">
        <v>1</v>
      </c>
      <c r="V8" s="69">
        <v>1</v>
      </c>
      <c r="W8" s="69">
        <v>1</v>
      </c>
      <c r="X8" s="69">
        <v>1</v>
      </c>
      <c r="Y8" s="69">
        <v>1</v>
      </c>
      <c r="Z8" s="69">
        <v>1</v>
      </c>
      <c r="AA8" s="84">
        <f t="shared" si="1"/>
        <v>22</v>
      </c>
    </row>
    <row r="9" spans="2:27" ht="27" customHeight="1" thickBot="1">
      <c r="B9" s="154"/>
      <c r="C9" s="156"/>
      <c r="D9" s="51" t="s">
        <v>71</v>
      </c>
      <c r="E9" s="38">
        <v>0</v>
      </c>
      <c r="F9" s="62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38">
        <v>0</v>
      </c>
      <c r="V9" s="69">
        <v>0</v>
      </c>
      <c r="W9" s="69"/>
      <c r="X9" s="69"/>
      <c r="Y9" s="69"/>
      <c r="Z9" s="69"/>
      <c r="AA9" s="84">
        <f t="shared" si="1"/>
        <v>0</v>
      </c>
    </row>
    <row r="10" spans="2:27" ht="31.5" customHeight="1" thickBot="1">
      <c r="B10" s="129">
        <f>+B8+1</f>
        <v>3</v>
      </c>
      <c r="C10" s="137" t="s">
        <v>65</v>
      </c>
      <c r="D10" s="40" t="s">
        <v>68</v>
      </c>
      <c r="E10" s="37">
        <v>1</v>
      </c>
      <c r="F10" s="62">
        <v>1</v>
      </c>
      <c r="G10" s="69">
        <v>1</v>
      </c>
      <c r="H10" s="69">
        <v>1</v>
      </c>
      <c r="I10" s="69">
        <v>1</v>
      </c>
      <c r="J10" s="69">
        <v>1</v>
      </c>
      <c r="K10" s="69">
        <v>1</v>
      </c>
      <c r="L10" s="69">
        <v>1</v>
      </c>
      <c r="M10" s="69">
        <v>1</v>
      </c>
      <c r="N10" s="69">
        <v>1</v>
      </c>
      <c r="O10" s="69">
        <v>1</v>
      </c>
      <c r="P10" s="69">
        <v>1</v>
      </c>
      <c r="Q10" s="69">
        <v>1</v>
      </c>
      <c r="R10" s="69">
        <v>1</v>
      </c>
      <c r="S10" s="69">
        <v>1</v>
      </c>
      <c r="T10" s="69">
        <v>1</v>
      </c>
      <c r="U10" s="38">
        <v>1</v>
      </c>
      <c r="V10" s="69">
        <v>1</v>
      </c>
      <c r="W10" s="69">
        <v>1</v>
      </c>
      <c r="X10" s="69">
        <v>1</v>
      </c>
      <c r="Y10" s="69">
        <v>1</v>
      </c>
      <c r="Z10" s="69">
        <v>1</v>
      </c>
      <c r="AA10" s="84">
        <f t="shared" si="1"/>
        <v>22</v>
      </c>
    </row>
    <row r="11" spans="2:27" ht="31.5" customHeight="1" thickBot="1">
      <c r="B11" s="130"/>
      <c r="C11" s="138"/>
      <c r="D11" s="40" t="s">
        <v>69</v>
      </c>
      <c r="E11" s="37">
        <v>0</v>
      </c>
      <c r="F11" s="62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38">
        <v>0</v>
      </c>
      <c r="V11" s="69">
        <v>0</v>
      </c>
      <c r="W11" s="70"/>
      <c r="X11" s="70"/>
      <c r="Y11" s="70"/>
      <c r="Z11" s="70"/>
      <c r="AA11" s="84">
        <f t="shared" si="1"/>
        <v>0</v>
      </c>
    </row>
    <row r="12" spans="2:27" ht="13.5" customHeight="1" thickBot="1">
      <c r="B12" s="131">
        <f>+B10+1</f>
        <v>4</v>
      </c>
      <c r="C12" s="134" t="s">
        <v>66</v>
      </c>
      <c r="D12" s="42" t="s">
        <v>72</v>
      </c>
      <c r="E12" s="43">
        <v>1</v>
      </c>
      <c r="F12" s="63">
        <v>1</v>
      </c>
      <c r="G12" s="70">
        <v>1</v>
      </c>
      <c r="H12" s="70">
        <v>1</v>
      </c>
      <c r="I12" s="70">
        <v>0</v>
      </c>
      <c r="J12" s="70">
        <v>0</v>
      </c>
      <c r="K12" s="70">
        <v>1</v>
      </c>
      <c r="L12" s="70">
        <v>0</v>
      </c>
      <c r="M12" s="70">
        <v>1</v>
      </c>
      <c r="N12" s="70">
        <v>1</v>
      </c>
      <c r="O12" s="70">
        <v>1</v>
      </c>
      <c r="P12" s="70">
        <v>0</v>
      </c>
      <c r="Q12" s="70">
        <v>1</v>
      </c>
      <c r="R12" s="70">
        <v>1</v>
      </c>
      <c r="S12" s="70">
        <v>1</v>
      </c>
      <c r="T12" s="70">
        <v>0</v>
      </c>
      <c r="U12" s="39">
        <v>1</v>
      </c>
      <c r="V12" s="70">
        <v>1</v>
      </c>
      <c r="W12" s="70">
        <v>0</v>
      </c>
      <c r="X12" s="70">
        <v>0</v>
      </c>
      <c r="Y12" s="70">
        <v>0</v>
      </c>
      <c r="Z12" s="70">
        <v>0</v>
      </c>
      <c r="AA12" s="84">
        <f t="shared" si="1"/>
        <v>13</v>
      </c>
    </row>
    <row r="13" spans="2:27" ht="13.5" customHeight="1" thickBot="1">
      <c r="B13" s="132"/>
      <c r="C13" s="135"/>
      <c r="D13" s="44" t="s">
        <v>73</v>
      </c>
      <c r="E13" s="43">
        <v>0</v>
      </c>
      <c r="F13" s="63">
        <v>0</v>
      </c>
      <c r="G13" s="70">
        <v>0</v>
      </c>
      <c r="H13" s="70">
        <v>0</v>
      </c>
      <c r="I13" s="70">
        <v>1</v>
      </c>
      <c r="J13" s="70">
        <v>1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1</v>
      </c>
      <c r="Q13" s="70">
        <v>0</v>
      </c>
      <c r="R13" s="70">
        <v>0</v>
      </c>
      <c r="S13" s="70">
        <v>0</v>
      </c>
      <c r="T13" s="70">
        <v>1</v>
      </c>
      <c r="U13" s="39">
        <v>0</v>
      </c>
      <c r="V13" s="70">
        <v>0</v>
      </c>
      <c r="W13" s="70">
        <v>1</v>
      </c>
      <c r="X13" s="70">
        <v>0</v>
      </c>
      <c r="Y13" s="70">
        <v>1</v>
      </c>
      <c r="Z13" s="70">
        <v>1</v>
      </c>
      <c r="AA13" s="84">
        <f t="shared" si="1"/>
        <v>7</v>
      </c>
    </row>
    <row r="14" spans="2:27" ht="13.5" customHeight="1" thickBot="1">
      <c r="B14" s="132"/>
      <c r="C14" s="135"/>
      <c r="D14" s="44" t="s">
        <v>74</v>
      </c>
      <c r="E14" s="43">
        <v>0</v>
      </c>
      <c r="F14" s="63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39">
        <v>0</v>
      </c>
      <c r="V14" s="70">
        <v>0</v>
      </c>
      <c r="W14" s="70">
        <v>0</v>
      </c>
      <c r="X14" s="70">
        <v>1</v>
      </c>
      <c r="Y14" s="70">
        <v>0</v>
      </c>
      <c r="Z14" s="70">
        <v>0</v>
      </c>
      <c r="AA14" s="84">
        <f t="shared" si="1"/>
        <v>2</v>
      </c>
    </row>
    <row r="15" spans="2:27" ht="13.5" customHeight="1" thickBot="1">
      <c r="B15" s="133"/>
      <c r="C15" s="136"/>
      <c r="D15" s="45" t="s">
        <v>10</v>
      </c>
      <c r="E15" s="27">
        <v>0</v>
      </c>
      <c r="F15" s="64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6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84">
        <f t="shared" si="1"/>
        <v>0</v>
      </c>
    </row>
    <row r="16" spans="2:27" ht="15.75" customHeight="1" thickBot="1">
      <c r="B16" s="139">
        <f>+B12+1</f>
        <v>5</v>
      </c>
      <c r="C16" s="142" t="s">
        <v>123</v>
      </c>
      <c r="D16" s="46" t="s">
        <v>76</v>
      </c>
      <c r="E16" s="47">
        <v>0</v>
      </c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1</v>
      </c>
      <c r="U16" s="77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84">
        <f t="shared" si="1"/>
        <v>1</v>
      </c>
    </row>
    <row r="17" spans="2:27" ht="15.75" customHeight="1" thickBot="1">
      <c r="B17" s="140"/>
      <c r="C17" s="143"/>
      <c r="D17" s="46" t="s">
        <v>77</v>
      </c>
      <c r="E17" s="47">
        <v>0</v>
      </c>
      <c r="F17" s="47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77">
        <v>0</v>
      </c>
      <c r="V17" s="48">
        <v>1</v>
      </c>
      <c r="W17" s="48">
        <v>0</v>
      </c>
      <c r="X17" s="48">
        <v>0</v>
      </c>
      <c r="Y17" s="48">
        <v>0</v>
      </c>
      <c r="Z17" s="48">
        <v>0</v>
      </c>
      <c r="AA17" s="84">
        <f t="shared" si="1"/>
        <v>1</v>
      </c>
    </row>
    <row r="18" spans="2:27" ht="15.75" customHeight="1" thickBot="1">
      <c r="B18" s="140"/>
      <c r="C18" s="143"/>
      <c r="D18" s="46" t="s">
        <v>78</v>
      </c>
      <c r="E18" s="47">
        <v>1</v>
      </c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77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84">
        <f t="shared" si="1"/>
        <v>1</v>
      </c>
    </row>
    <row r="19" spans="2:27" ht="15.75" customHeight="1" thickBot="1">
      <c r="B19" s="140"/>
      <c r="C19" s="143"/>
      <c r="D19" s="46" t="s">
        <v>79</v>
      </c>
      <c r="E19" s="47">
        <v>0</v>
      </c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77">
        <v>0</v>
      </c>
      <c r="V19" s="48">
        <v>0</v>
      </c>
      <c r="W19" s="48">
        <v>0</v>
      </c>
      <c r="X19" s="48">
        <v>0</v>
      </c>
      <c r="Y19" s="48">
        <v>1</v>
      </c>
      <c r="Z19" s="48">
        <v>0</v>
      </c>
      <c r="AA19" s="84">
        <f t="shared" si="1"/>
        <v>1</v>
      </c>
    </row>
    <row r="20" spans="2:27" ht="15.75" customHeight="1" thickBot="1">
      <c r="B20" s="140"/>
      <c r="C20" s="143"/>
      <c r="D20" s="46" t="s">
        <v>80</v>
      </c>
      <c r="E20" s="47">
        <v>0</v>
      </c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1</v>
      </c>
      <c r="R20" s="48">
        <v>0</v>
      </c>
      <c r="S20" s="48">
        <v>0</v>
      </c>
      <c r="T20" s="48">
        <v>0</v>
      </c>
      <c r="U20" s="77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84">
        <f t="shared" si="1"/>
        <v>1</v>
      </c>
    </row>
    <row r="21" spans="2:27" ht="15.75" customHeight="1" thickBot="1">
      <c r="B21" s="140"/>
      <c r="C21" s="143"/>
      <c r="D21" s="46" t="s">
        <v>82</v>
      </c>
      <c r="E21" s="47">
        <v>1</v>
      </c>
      <c r="F21" s="47">
        <v>0</v>
      </c>
      <c r="G21" s="48">
        <v>1</v>
      </c>
      <c r="H21" s="48">
        <v>1</v>
      </c>
      <c r="I21" s="48">
        <v>1</v>
      </c>
      <c r="J21" s="48">
        <v>0</v>
      </c>
      <c r="K21" s="48">
        <v>1</v>
      </c>
      <c r="L21" s="48">
        <v>0</v>
      </c>
      <c r="M21" s="48">
        <v>1</v>
      </c>
      <c r="N21" s="48">
        <v>1</v>
      </c>
      <c r="O21" s="48">
        <v>1</v>
      </c>
      <c r="P21" s="48">
        <v>0</v>
      </c>
      <c r="Q21" s="48">
        <v>0</v>
      </c>
      <c r="R21" s="48">
        <v>1</v>
      </c>
      <c r="S21" s="48">
        <v>1</v>
      </c>
      <c r="T21" s="48">
        <v>0</v>
      </c>
      <c r="U21" s="77">
        <v>1</v>
      </c>
      <c r="V21" s="48">
        <v>0</v>
      </c>
      <c r="W21" s="48">
        <v>1</v>
      </c>
      <c r="X21" s="48">
        <v>1</v>
      </c>
      <c r="Y21" s="48">
        <v>0</v>
      </c>
      <c r="Z21" s="48">
        <v>1</v>
      </c>
      <c r="AA21" s="84">
        <f t="shared" si="1"/>
        <v>14</v>
      </c>
    </row>
    <row r="22" spans="2:27" ht="15.75" customHeight="1" thickBot="1">
      <c r="B22" s="140"/>
      <c r="C22" s="143"/>
      <c r="D22" s="151" t="s">
        <v>81</v>
      </c>
      <c r="E22" s="47">
        <v>0</v>
      </c>
      <c r="F22" s="47">
        <v>0</v>
      </c>
      <c r="G22" s="48">
        <v>0</v>
      </c>
      <c r="H22" s="48">
        <v>0</v>
      </c>
      <c r="I22" s="48">
        <v>0</v>
      </c>
      <c r="J22" s="48">
        <v>1</v>
      </c>
      <c r="K22" s="48">
        <v>0</v>
      </c>
      <c r="L22" s="48">
        <v>1</v>
      </c>
      <c r="M22" s="48">
        <v>0</v>
      </c>
      <c r="N22" s="48">
        <v>0</v>
      </c>
      <c r="O22" s="48">
        <v>0</v>
      </c>
      <c r="P22" s="48">
        <v>1</v>
      </c>
      <c r="Q22" s="48">
        <v>0</v>
      </c>
      <c r="R22" s="48">
        <v>0</v>
      </c>
      <c r="S22" s="48">
        <v>0</v>
      </c>
      <c r="T22" s="48">
        <v>0</v>
      </c>
      <c r="U22" s="77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84">
        <f t="shared" si="1"/>
        <v>3</v>
      </c>
    </row>
    <row r="23" spans="2:27" ht="14.25" customHeight="1" thickBot="1">
      <c r="B23" s="141"/>
      <c r="C23" s="144"/>
      <c r="D23" s="152"/>
      <c r="E23" s="49">
        <v>0</v>
      </c>
      <c r="F23" s="65">
        <v>0</v>
      </c>
      <c r="G23" s="72">
        <v>0</v>
      </c>
      <c r="H23" s="72">
        <v>0</v>
      </c>
      <c r="I23" s="72">
        <v>0</v>
      </c>
      <c r="J23" s="72" t="s">
        <v>102</v>
      </c>
      <c r="K23" s="72">
        <v>0</v>
      </c>
      <c r="L23" s="72" t="s">
        <v>106</v>
      </c>
      <c r="M23" s="72">
        <v>0</v>
      </c>
      <c r="N23" s="72">
        <v>0</v>
      </c>
      <c r="O23" s="72">
        <v>0</v>
      </c>
      <c r="P23" s="72" t="s">
        <v>110</v>
      </c>
      <c r="Q23" s="72">
        <v>0</v>
      </c>
      <c r="R23" s="72">
        <v>0</v>
      </c>
      <c r="S23" s="72">
        <v>0</v>
      </c>
      <c r="T23" s="72">
        <v>0</v>
      </c>
      <c r="U23" s="78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84">
        <f t="shared" si="1"/>
        <v>0</v>
      </c>
    </row>
    <row r="24" spans="2:27" ht="27" customHeight="1" thickBot="1">
      <c r="B24" s="113">
        <f>+B16+1</f>
        <v>6</v>
      </c>
      <c r="C24" s="115" t="s">
        <v>83</v>
      </c>
      <c r="D24" s="50" t="s">
        <v>4</v>
      </c>
      <c r="E24" s="36">
        <v>0</v>
      </c>
      <c r="F24" s="62">
        <v>1</v>
      </c>
      <c r="G24" s="69">
        <v>0</v>
      </c>
      <c r="H24" s="69">
        <v>1</v>
      </c>
      <c r="I24" s="69">
        <v>0</v>
      </c>
      <c r="J24" s="69">
        <v>0</v>
      </c>
      <c r="K24" s="69">
        <v>0</v>
      </c>
      <c r="L24" s="69">
        <v>1</v>
      </c>
      <c r="M24" s="69">
        <v>0</v>
      </c>
      <c r="N24" s="69">
        <v>0</v>
      </c>
      <c r="O24" s="69">
        <v>0</v>
      </c>
      <c r="P24" s="69">
        <v>0</v>
      </c>
      <c r="Q24" s="69">
        <v>1</v>
      </c>
      <c r="R24" s="69">
        <v>0</v>
      </c>
      <c r="S24" s="69">
        <v>1</v>
      </c>
      <c r="T24" s="69">
        <v>0</v>
      </c>
      <c r="U24" s="38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84">
        <f t="shared" si="1"/>
        <v>5</v>
      </c>
    </row>
    <row r="25" spans="2:27" ht="27" customHeight="1" thickBot="1">
      <c r="B25" s="114"/>
      <c r="C25" s="116"/>
      <c r="D25" s="50" t="s">
        <v>5</v>
      </c>
      <c r="E25" s="36">
        <v>1</v>
      </c>
      <c r="F25" s="62">
        <v>0</v>
      </c>
      <c r="G25" s="69">
        <v>1</v>
      </c>
      <c r="H25" s="69">
        <v>0</v>
      </c>
      <c r="I25" s="69">
        <v>1</v>
      </c>
      <c r="J25" s="69">
        <v>1</v>
      </c>
      <c r="K25" s="69">
        <v>1</v>
      </c>
      <c r="L25" s="69">
        <v>0</v>
      </c>
      <c r="M25" s="69">
        <v>1</v>
      </c>
      <c r="N25" s="69">
        <v>1</v>
      </c>
      <c r="O25" s="69">
        <v>1</v>
      </c>
      <c r="P25" s="69">
        <v>1</v>
      </c>
      <c r="Q25" s="69">
        <v>0</v>
      </c>
      <c r="R25" s="69">
        <v>1</v>
      </c>
      <c r="S25" s="69">
        <v>0</v>
      </c>
      <c r="T25" s="69">
        <v>1</v>
      </c>
      <c r="U25" s="38">
        <v>1</v>
      </c>
      <c r="V25" s="69">
        <v>0</v>
      </c>
      <c r="W25" s="69">
        <v>1</v>
      </c>
      <c r="X25" s="69">
        <v>1</v>
      </c>
      <c r="Y25" s="69"/>
      <c r="Z25" s="69">
        <v>1</v>
      </c>
      <c r="AA25" s="84">
        <f t="shared" si="1"/>
        <v>15</v>
      </c>
    </row>
    <row r="26" spans="2:27" ht="27" customHeight="1" thickBot="1">
      <c r="B26" s="117">
        <f>+B24+1</f>
        <v>7</v>
      </c>
      <c r="C26" s="127" t="s">
        <v>84</v>
      </c>
      <c r="D26" s="11" t="s">
        <v>85</v>
      </c>
      <c r="E26" s="25">
        <v>1</v>
      </c>
      <c r="F26" s="66">
        <v>1</v>
      </c>
      <c r="G26" s="73">
        <v>0</v>
      </c>
      <c r="H26" s="73">
        <v>1</v>
      </c>
      <c r="I26" s="73">
        <v>1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1</v>
      </c>
      <c r="T26" s="73">
        <v>0</v>
      </c>
      <c r="U26" s="79">
        <v>0</v>
      </c>
      <c r="V26" s="97">
        <v>0</v>
      </c>
      <c r="W26" s="73">
        <v>0</v>
      </c>
      <c r="X26" s="73">
        <v>0</v>
      </c>
      <c r="Y26" s="73">
        <v>0</v>
      </c>
      <c r="Z26" s="73">
        <v>0</v>
      </c>
      <c r="AA26" s="84">
        <f t="shared" si="1"/>
        <v>5</v>
      </c>
    </row>
    <row r="27" spans="2:27" ht="27" customHeight="1" thickBot="1">
      <c r="B27" s="121"/>
      <c r="C27" s="128"/>
      <c r="D27" s="12" t="s">
        <v>86</v>
      </c>
      <c r="E27" s="25">
        <v>0</v>
      </c>
      <c r="F27" s="66">
        <v>0</v>
      </c>
      <c r="G27" s="73">
        <v>1</v>
      </c>
      <c r="H27" s="73">
        <v>0</v>
      </c>
      <c r="I27" s="73">
        <v>0</v>
      </c>
      <c r="J27" s="73">
        <v>1</v>
      </c>
      <c r="K27" s="73">
        <v>1</v>
      </c>
      <c r="L27" s="73">
        <v>1</v>
      </c>
      <c r="M27" s="73">
        <v>1</v>
      </c>
      <c r="N27" s="73">
        <v>1</v>
      </c>
      <c r="O27" s="73">
        <v>1</v>
      </c>
      <c r="P27" s="73">
        <v>1</v>
      </c>
      <c r="Q27" s="73">
        <v>1</v>
      </c>
      <c r="R27" s="73">
        <v>1</v>
      </c>
      <c r="S27" s="73">
        <v>0</v>
      </c>
      <c r="T27" s="73">
        <v>0</v>
      </c>
      <c r="U27" s="79">
        <v>1</v>
      </c>
      <c r="V27" s="97">
        <v>0</v>
      </c>
      <c r="W27" s="73">
        <v>1</v>
      </c>
      <c r="X27" s="73">
        <v>1</v>
      </c>
      <c r="Y27" s="73">
        <v>1</v>
      </c>
      <c r="Z27" s="73">
        <v>0</v>
      </c>
      <c r="AA27" s="84">
        <f t="shared" si="1"/>
        <v>14</v>
      </c>
    </row>
    <row r="28" spans="2:27" ht="27" customHeight="1" thickBot="1">
      <c r="B28" s="121"/>
      <c r="C28" s="128"/>
      <c r="D28" s="12" t="s">
        <v>87</v>
      </c>
      <c r="E28" s="25">
        <v>0</v>
      </c>
      <c r="F28" s="66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1</v>
      </c>
      <c r="U28" s="79">
        <v>0</v>
      </c>
      <c r="V28" s="97">
        <v>1</v>
      </c>
      <c r="W28" s="73">
        <v>0</v>
      </c>
      <c r="X28" s="73">
        <v>0</v>
      </c>
      <c r="Y28" s="73">
        <v>0</v>
      </c>
      <c r="Z28" s="73">
        <v>1</v>
      </c>
      <c r="AA28" s="84">
        <f t="shared" si="1"/>
        <v>3</v>
      </c>
    </row>
    <row r="29" spans="2:27" ht="27" customHeight="1" thickBot="1">
      <c r="B29" s="121"/>
      <c r="C29" s="128"/>
      <c r="D29" s="12" t="s">
        <v>88</v>
      </c>
      <c r="E29" s="25">
        <v>0</v>
      </c>
      <c r="F29" s="66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9">
        <v>0</v>
      </c>
      <c r="V29" s="97">
        <v>0</v>
      </c>
      <c r="W29" s="73">
        <v>0</v>
      </c>
      <c r="X29" s="73">
        <v>0</v>
      </c>
      <c r="Y29" s="73">
        <v>0</v>
      </c>
      <c r="Z29" s="73">
        <v>0</v>
      </c>
      <c r="AA29" s="84">
        <f t="shared" si="1"/>
        <v>0</v>
      </c>
    </row>
    <row r="30" spans="2:27" ht="15" customHeight="1" thickBot="1">
      <c r="B30" s="117">
        <f>+B26+1</f>
        <v>8</v>
      </c>
      <c r="C30" s="122" t="s">
        <v>89</v>
      </c>
      <c r="D30" s="9" t="s">
        <v>90</v>
      </c>
      <c r="E30" s="25">
        <v>1</v>
      </c>
      <c r="F30" s="66">
        <v>1</v>
      </c>
      <c r="G30" s="73">
        <v>1</v>
      </c>
      <c r="H30" s="73">
        <v>1</v>
      </c>
      <c r="I30" s="73">
        <v>1</v>
      </c>
      <c r="J30" s="73">
        <v>0</v>
      </c>
      <c r="K30" s="73">
        <v>0</v>
      </c>
      <c r="L30" s="73">
        <v>1</v>
      </c>
      <c r="M30" s="73">
        <v>1</v>
      </c>
      <c r="N30" s="73">
        <v>1</v>
      </c>
      <c r="O30" s="73">
        <v>1</v>
      </c>
      <c r="P30" s="73">
        <v>0</v>
      </c>
      <c r="Q30" s="73">
        <v>0</v>
      </c>
      <c r="R30" s="73">
        <v>0</v>
      </c>
      <c r="S30" s="73">
        <v>1</v>
      </c>
      <c r="T30" s="73">
        <v>1</v>
      </c>
      <c r="U30" s="79">
        <v>1</v>
      </c>
      <c r="V30" s="73">
        <v>1</v>
      </c>
      <c r="W30" s="73">
        <v>1</v>
      </c>
      <c r="X30" s="73">
        <v>1</v>
      </c>
      <c r="Y30" s="73">
        <v>0</v>
      </c>
      <c r="Z30" s="73">
        <v>0</v>
      </c>
      <c r="AA30" s="84">
        <f t="shared" si="1"/>
        <v>15</v>
      </c>
    </row>
    <row r="31" spans="2:27" ht="15" customHeight="1" thickBot="1">
      <c r="B31" s="121"/>
      <c r="C31" s="123"/>
      <c r="D31" s="9" t="s">
        <v>91</v>
      </c>
      <c r="E31" s="25">
        <v>0</v>
      </c>
      <c r="F31" s="66">
        <v>0</v>
      </c>
      <c r="G31" s="73">
        <v>0</v>
      </c>
      <c r="H31" s="73">
        <v>0</v>
      </c>
      <c r="I31" s="73">
        <v>0</v>
      </c>
      <c r="J31" s="73">
        <v>1</v>
      </c>
      <c r="K31" s="73">
        <v>1</v>
      </c>
      <c r="L31" s="73">
        <v>0</v>
      </c>
      <c r="M31" s="73">
        <v>0</v>
      </c>
      <c r="N31" s="73">
        <v>0</v>
      </c>
      <c r="O31" s="73">
        <v>0</v>
      </c>
      <c r="P31" s="73">
        <v>1</v>
      </c>
      <c r="Q31" s="73">
        <v>1</v>
      </c>
      <c r="R31" s="73">
        <v>1</v>
      </c>
      <c r="S31" s="73">
        <v>0</v>
      </c>
      <c r="T31" s="73">
        <v>0</v>
      </c>
      <c r="U31" s="79">
        <v>0</v>
      </c>
      <c r="V31" s="73">
        <v>0</v>
      </c>
      <c r="W31" s="73">
        <v>0</v>
      </c>
      <c r="X31" s="73">
        <v>0</v>
      </c>
      <c r="Y31" s="73">
        <v>1</v>
      </c>
      <c r="Z31" s="73">
        <v>1</v>
      </c>
      <c r="AA31" s="84">
        <f t="shared" si="1"/>
        <v>7</v>
      </c>
    </row>
    <row r="32" spans="2:27" ht="15" customHeight="1" thickBot="1">
      <c r="B32" s="118"/>
      <c r="C32" s="124"/>
      <c r="D32" s="9" t="s">
        <v>92</v>
      </c>
      <c r="E32" s="25">
        <v>0</v>
      </c>
      <c r="F32" s="66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9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84">
        <f t="shared" si="1"/>
        <v>0</v>
      </c>
    </row>
    <row r="33" spans="2:27" ht="21" customHeight="1" thickBot="1">
      <c r="B33" s="113">
        <f>+B30+1</f>
        <v>9</v>
      </c>
      <c r="C33" s="115" t="s">
        <v>93</v>
      </c>
      <c r="D33" s="50" t="s">
        <v>4</v>
      </c>
      <c r="E33" s="36">
        <v>1</v>
      </c>
      <c r="F33" s="62">
        <v>1</v>
      </c>
      <c r="G33" s="69">
        <v>1</v>
      </c>
      <c r="H33" s="69">
        <v>1</v>
      </c>
      <c r="I33" s="69">
        <v>1</v>
      </c>
      <c r="J33" s="69">
        <v>1</v>
      </c>
      <c r="K33" s="69">
        <v>1</v>
      </c>
      <c r="L33" s="69">
        <v>0</v>
      </c>
      <c r="M33" s="69">
        <v>1</v>
      </c>
      <c r="N33" s="69">
        <v>0</v>
      </c>
      <c r="O33" s="69">
        <v>1</v>
      </c>
      <c r="P33" s="69">
        <v>1</v>
      </c>
      <c r="Q33" s="69">
        <v>1</v>
      </c>
      <c r="R33" s="69">
        <v>1</v>
      </c>
      <c r="S33" s="69">
        <v>1</v>
      </c>
      <c r="T33" s="69">
        <v>1</v>
      </c>
      <c r="U33" s="38">
        <v>1</v>
      </c>
      <c r="V33" s="69">
        <v>0</v>
      </c>
      <c r="W33" s="69">
        <v>0</v>
      </c>
      <c r="X33" s="69">
        <v>1</v>
      </c>
      <c r="Y33" s="69">
        <v>1</v>
      </c>
      <c r="Z33" s="69">
        <v>1</v>
      </c>
      <c r="AA33" s="84">
        <f t="shared" si="1"/>
        <v>18</v>
      </c>
    </row>
    <row r="34" spans="2:27" ht="21" customHeight="1" thickBot="1">
      <c r="B34" s="125"/>
      <c r="C34" s="126"/>
      <c r="D34" s="50" t="s">
        <v>5</v>
      </c>
      <c r="E34" s="36">
        <v>0</v>
      </c>
      <c r="F34" s="62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1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38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84">
        <f t="shared" si="1"/>
        <v>1</v>
      </c>
    </row>
    <row r="35" spans="2:27" ht="74.25" customHeight="1" thickBot="1">
      <c r="B35" s="114"/>
      <c r="C35" s="116"/>
      <c r="D35" s="52" t="s">
        <v>94</v>
      </c>
      <c r="E35" s="59" t="s">
        <v>99</v>
      </c>
      <c r="F35" s="67">
        <v>0</v>
      </c>
      <c r="G35" s="74">
        <v>0</v>
      </c>
      <c r="H35" s="74" t="s">
        <v>100</v>
      </c>
      <c r="I35" s="74">
        <v>0</v>
      </c>
      <c r="J35" s="74" t="s">
        <v>103</v>
      </c>
      <c r="K35" s="74" t="s">
        <v>104</v>
      </c>
      <c r="L35" s="74">
        <v>0</v>
      </c>
      <c r="M35" s="74">
        <v>0</v>
      </c>
      <c r="N35" s="74">
        <v>0</v>
      </c>
      <c r="O35" s="74" t="s">
        <v>108</v>
      </c>
      <c r="P35" s="74">
        <v>0</v>
      </c>
      <c r="Q35" s="74" t="s">
        <v>111</v>
      </c>
      <c r="R35" s="74">
        <v>0</v>
      </c>
      <c r="S35" s="74" t="s">
        <v>112</v>
      </c>
      <c r="T35" s="74">
        <v>0</v>
      </c>
      <c r="U35" s="80" t="s">
        <v>115</v>
      </c>
      <c r="V35" s="74">
        <v>0</v>
      </c>
      <c r="W35" s="74">
        <v>0</v>
      </c>
      <c r="X35" s="74" t="s">
        <v>117</v>
      </c>
      <c r="Y35" s="74"/>
      <c r="Z35" s="74">
        <v>0</v>
      </c>
      <c r="AA35" s="84">
        <f t="shared" si="1"/>
        <v>0</v>
      </c>
    </row>
    <row r="36" spans="2:27" ht="20.25" customHeight="1" thickBot="1">
      <c r="B36" s="117">
        <f>+B33+1</f>
        <v>10</v>
      </c>
      <c r="C36" s="122" t="s">
        <v>95</v>
      </c>
      <c r="D36" s="53">
        <v>1</v>
      </c>
      <c r="E36" s="25">
        <v>0</v>
      </c>
      <c r="F36" s="66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9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84">
        <f t="shared" si="1"/>
        <v>0</v>
      </c>
    </row>
    <row r="37" spans="2:27" ht="20.25" customHeight="1" thickBot="1">
      <c r="B37" s="121"/>
      <c r="C37" s="123"/>
      <c r="D37" s="53">
        <v>2</v>
      </c>
      <c r="E37" s="25">
        <v>0</v>
      </c>
      <c r="F37" s="66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9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84">
        <f t="shared" si="1"/>
        <v>0</v>
      </c>
    </row>
    <row r="38" spans="2:27" ht="20.25" customHeight="1" thickBot="1">
      <c r="B38" s="121"/>
      <c r="C38" s="123"/>
      <c r="D38" s="53">
        <v>3</v>
      </c>
      <c r="E38" s="25">
        <v>0</v>
      </c>
      <c r="F38" s="66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1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1</v>
      </c>
      <c r="S38" s="73">
        <v>0</v>
      </c>
      <c r="T38" s="73">
        <v>0</v>
      </c>
      <c r="U38" s="79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84">
        <f t="shared" si="1"/>
        <v>2</v>
      </c>
    </row>
    <row r="39" spans="2:27" ht="20.25" customHeight="1" thickBot="1">
      <c r="B39" s="121"/>
      <c r="C39" s="123"/>
      <c r="D39" s="53">
        <v>4</v>
      </c>
      <c r="E39" s="25">
        <v>1</v>
      </c>
      <c r="F39" s="66">
        <v>0</v>
      </c>
      <c r="G39" s="73">
        <v>0</v>
      </c>
      <c r="H39" s="73">
        <v>1</v>
      </c>
      <c r="I39" s="73">
        <v>1</v>
      </c>
      <c r="J39" s="73">
        <v>1</v>
      </c>
      <c r="K39" s="73">
        <v>1</v>
      </c>
      <c r="L39" s="73">
        <v>0</v>
      </c>
      <c r="M39" s="73">
        <v>1</v>
      </c>
      <c r="N39" s="73">
        <v>0</v>
      </c>
      <c r="O39" s="73">
        <v>0</v>
      </c>
      <c r="P39" s="73">
        <v>1</v>
      </c>
      <c r="Q39" s="73">
        <v>1</v>
      </c>
      <c r="R39" s="73">
        <v>0</v>
      </c>
      <c r="S39" s="73">
        <v>0</v>
      </c>
      <c r="T39" s="73">
        <v>1</v>
      </c>
      <c r="U39" s="79">
        <v>1</v>
      </c>
      <c r="V39" s="73">
        <v>0</v>
      </c>
      <c r="W39" s="73">
        <v>0</v>
      </c>
      <c r="X39" s="73">
        <v>0</v>
      </c>
      <c r="Y39" s="73">
        <v>0</v>
      </c>
      <c r="Z39" s="73">
        <v>1</v>
      </c>
      <c r="AA39" s="84">
        <f t="shared" si="1"/>
        <v>11</v>
      </c>
    </row>
    <row r="40" spans="2:27" ht="20.25" customHeight="1" thickBot="1">
      <c r="B40" s="118"/>
      <c r="C40" s="124"/>
      <c r="D40" s="53">
        <v>5</v>
      </c>
      <c r="E40" s="25">
        <v>0</v>
      </c>
      <c r="F40" s="66">
        <v>1</v>
      </c>
      <c r="G40" s="73">
        <v>1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1</v>
      </c>
      <c r="P40" s="73">
        <v>0</v>
      </c>
      <c r="Q40" s="73">
        <v>0</v>
      </c>
      <c r="R40" s="73">
        <v>0</v>
      </c>
      <c r="S40" s="73">
        <v>1</v>
      </c>
      <c r="T40" s="73">
        <v>0</v>
      </c>
      <c r="U40" s="79">
        <v>0</v>
      </c>
      <c r="V40" s="73">
        <v>0</v>
      </c>
      <c r="W40" s="73">
        <v>0</v>
      </c>
      <c r="X40" s="73">
        <v>1</v>
      </c>
      <c r="Y40" s="73">
        <v>1</v>
      </c>
      <c r="Z40" s="73">
        <v>0</v>
      </c>
      <c r="AA40" s="84">
        <f t="shared" si="1"/>
        <v>6</v>
      </c>
    </row>
    <row r="41" spans="2:27" ht="25.5" customHeight="1" thickBot="1">
      <c r="B41" s="113">
        <f>+B36+1</f>
        <v>11</v>
      </c>
      <c r="C41" s="115" t="s">
        <v>96</v>
      </c>
      <c r="D41" s="50" t="s">
        <v>4</v>
      </c>
      <c r="E41" s="36">
        <v>1</v>
      </c>
      <c r="F41" s="62">
        <v>1</v>
      </c>
      <c r="G41" s="69">
        <v>1</v>
      </c>
      <c r="H41" s="69">
        <v>1</v>
      </c>
      <c r="I41" s="69">
        <v>1</v>
      </c>
      <c r="J41" s="69">
        <v>1</v>
      </c>
      <c r="K41" s="69">
        <v>1</v>
      </c>
      <c r="L41" s="69">
        <v>1</v>
      </c>
      <c r="M41" s="69">
        <v>1</v>
      </c>
      <c r="N41" s="69">
        <v>0</v>
      </c>
      <c r="O41" s="69">
        <v>1</v>
      </c>
      <c r="P41" s="69">
        <v>1</v>
      </c>
      <c r="Q41" s="69">
        <v>1</v>
      </c>
      <c r="R41" s="69">
        <v>1</v>
      </c>
      <c r="S41" s="69">
        <v>1</v>
      </c>
      <c r="T41" s="69">
        <v>1</v>
      </c>
      <c r="U41" s="38">
        <v>1</v>
      </c>
      <c r="V41" s="69">
        <v>0</v>
      </c>
      <c r="W41" s="69">
        <v>0</v>
      </c>
      <c r="X41" s="69">
        <v>1</v>
      </c>
      <c r="Y41" s="69">
        <v>1</v>
      </c>
      <c r="Z41" s="69">
        <v>1</v>
      </c>
      <c r="AA41" s="84">
        <f t="shared" si="1"/>
        <v>19</v>
      </c>
    </row>
    <row r="42" spans="2:27" ht="25.5" customHeight="1" thickBot="1">
      <c r="B42" s="114"/>
      <c r="C42" s="116"/>
      <c r="D42" s="50" t="s">
        <v>5</v>
      </c>
      <c r="E42" s="36">
        <v>0</v>
      </c>
      <c r="F42" s="62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38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84">
        <f t="shared" si="1"/>
        <v>0</v>
      </c>
    </row>
    <row r="43" spans="2:27" ht="99.75" customHeight="1" thickBot="1">
      <c r="B43" s="117">
        <f>+B41+1</f>
        <v>12</v>
      </c>
      <c r="C43" s="119" t="s">
        <v>97</v>
      </c>
      <c r="D43" s="60" t="s">
        <v>98</v>
      </c>
      <c r="E43" s="54"/>
      <c r="F43" s="68"/>
      <c r="G43" s="55"/>
      <c r="H43" s="55"/>
      <c r="I43" s="55" t="s">
        <v>101</v>
      </c>
      <c r="J43" s="55"/>
      <c r="K43" s="56" t="s">
        <v>105</v>
      </c>
      <c r="L43" s="56"/>
      <c r="M43" s="57" t="s">
        <v>107</v>
      </c>
      <c r="N43" s="57"/>
      <c r="O43" s="57" t="s">
        <v>109</v>
      </c>
      <c r="P43" s="55"/>
      <c r="Q43" s="55"/>
      <c r="R43" s="55"/>
      <c r="S43" s="55" t="s">
        <v>113</v>
      </c>
      <c r="T43" s="55" t="s">
        <v>114</v>
      </c>
      <c r="U43" s="81" t="s">
        <v>116</v>
      </c>
      <c r="V43" s="55"/>
      <c r="W43" s="58"/>
      <c r="X43" s="58"/>
      <c r="Y43" s="58"/>
      <c r="Z43" s="58"/>
      <c r="AA43" s="84">
        <f t="shared" si="1"/>
        <v>0</v>
      </c>
    </row>
    <row r="44" spans="2:27" ht="16.5" thickBot="1">
      <c r="B44" s="118"/>
      <c r="C44" s="120"/>
      <c r="D44" s="19" t="s">
        <v>10</v>
      </c>
      <c r="E44" s="54">
        <v>1</v>
      </c>
      <c r="F44" s="54">
        <v>1</v>
      </c>
      <c r="G44" s="55">
        <v>1</v>
      </c>
      <c r="H44" s="55">
        <v>1</v>
      </c>
      <c r="I44" s="55"/>
      <c r="J44" s="55">
        <v>1</v>
      </c>
      <c r="K44" s="56"/>
      <c r="L44" s="56">
        <v>1</v>
      </c>
      <c r="M44" s="57"/>
      <c r="N44" s="57"/>
      <c r="O44" s="57"/>
      <c r="P44" s="55">
        <v>1</v>
      </c>
      <c r="Q44" s="55">
        <v>1</v>
      </c>
      <c r="R44" s="55">
        <v>1</v>
      </c>
      <c r="S44" s="55"/>
      <c r="T44" s="55"/>
      <c r="U44" s="81"/>
      <c r="V44" s="55"/>
      <c r="W44" s="58"/>
      <c r="X44" s="58">
        <v>1</v>
      </c>
      <c r="Y44" s="58">
        <v>1</v>
      </c>
      <c r="Z44" s="58"/>
      <c r="AA44" s="84">
        <f t="shared" si="1"/>
        <v>11</v>
      </c>
    </row>
    <row r="45" ht="15">
      <c r="C45" s="82"/>
    </row>
    <row r="46" ht="15">
      <c r="C46" s="82"/>
    </row>
    <row r="47" ht="15">
      <c r="C47" s="82"/>
    </row>
    <row r="48" ht="15">
      <c r="C48" s="82"/>
    </row>
    <row r="49" ht="15">
      <c r="C49" s="82"/>
    </row>
    <row r="50" ht="15">
      <c r="C50" s="82"/>
    </row>
    <row r="51" ht="15">
      <c r="C51" s="82"/>
    </row>
    <row r="52" ht="15">
      <c r="C52" s="82"/>
    </row>
    <row r="53" ht="15">
      <c r="C53" s="82"/>
    </row>
    <row r="54" ht="15">
      <c r="C54" s="82"/>
    </row>
    <row r="55" ht="15">
      <c r="C55" s="82"/>
    </row>
    <row r="56" ht="15">
      <c r="C56" s="82"/>
    </row>
  </sheetData>
  <sheetProtection/>
  <mergeCells count="30">
    <mergeCell ref="B1:AA1"/>
    <mergeCell ref="B3:AA3"/>
    <mergeCell ref="B4:B5"/>
    <mergeCell ref="C4:C5"/>
    <mergeCell ref="D4:D5"/>
    <mergeCell ref="D22:D23"/>
    <mergeCell ref="B8:B9"/>
    <mergeCell ref="C8:C9"/>
    <mergeCell ref="B6:B7"/>
    <mergeCell ref="C6:C7"/>
    <mergeCell ref="B26:B29"/>
    <mergeCell ref="C26:C29"/>
    <mergeCell ref="B10:B11"/>
    <mergeCell ref="B12:B15"/>
    <mergeCell ref="C12:C15"/>
    <mergeCell ref="B36:B40"/>
    <mergeCell ref="C36:C40"/>
    <mergeCell ref="C10:C11"/>
    <mergeCell ref="B16:B23"/>
    <mergeCell ref="C16:C23"/>
    <mergeCell ref="B41:B42"/>
    <mergeCell ref="C41:C42"/>
    <mergeCell ref="B43:B44"/>
    <mergeCell ref="C43:C44"/>
    <mergeCell ref="B24:B25"/>
    <mergeCell ref="C24:C25"/>
    <mergeCell ref="B30:B32"/>
    <mergeCell ref="C30:C32"/>
    <mergeCell ref="B33:B35"/>
    <mergeCell ref="C33:C35"/>
  </mergeCells>
  <printOptions/>
  <pageMargins left="0.31496062992125984" right="0.31496062992125984" top="0.35433070866141736" bottom="0.15748031496062992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AT48"/>
  <sheetViews>
    <sheetView zoomScalePageLayoutView="0" workbookViewId="0" topLeftCell="A1">
      <selection activeCell="AU1" sqref="AU1:BL16384"/>
    </sheetView>
  </sheetViews>
  <sheetFormatPr defaultColWidth="11.421875" defaultRowHeight="15"/>
  <cols>
    <col min="1" max="1" width="1.57421875" style="0" customWidth="1"/>
    <col min="2" max="2" width="5.00390625" style="2" customWidth="1"/>
    <col min="3" max="3" width="30.57421875" style="5" customWidth="1"/>
    <col min="4" max="4" width="10.00390625" style="7" hidden="1" customWidth="1"/>
    <col min="5" max="42" width="10.00390625" style="0" hidden="1" customWidth="1"/>
    <col min="43" max="43" width="10.00390625" style="0" customWidth="1"/>
    <col min="44" max="44" width="12.8515625" style="0" customWidth="1"/>
    <col min="47" max="64" width="0" style="0" hidden="1" customWidth="1"/>
  </cols>
  <sheetData>
    <row r="7" ht="15.75" thickBot="1"/>
    <row r="8" spans="2:44" ht="24.75" customHeight="1" thickBot="1">
      <c r="B8" s="145" t="s">
        <v>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207"/>
    </row>
    <row r="9" ht="4.5" customHeight="1" thickBot="1"/>
    <row r="10" spans="2:44" ht="24" customHeight="1" thickBot="1">
      <c r="B10" s="145" t="str">
        <f>+'TABULACION GENERAL'!B3:AA3</f>
        <v>AUDIENCIA PUBLICA DE RENDICION DE CUENTAS AÑO 2017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</row>
    <row r="11" spans="2:46" ht="15.75" customHeight="1" thickBot="1">
      <c r="B11" s="208" t="s">
        <v>1</v>
      </c>
      <c r="C11" s="117" t="s">
        <v>2</v>
      </c>
      <c r="D11" s="149" t="s">
        <v>6</v>
      </c>
      <c r="E11" s="205" t="s">
        <v>57</v>
      </c>
      <c r="F11" s="206"/>
      <c r="G11" s="205" t="s">
        <v>57</v>
      </c>
      <c r="H11" s="206"/>
      <c r="I11" s="205" t="s">
        <v>57</v>
      </c>
      <c r="J11" s="206"/>
      <c r="K11" s="205" t="s">
        <v>57</v>
      </c>
      <c r="L11" s="206"/>
      <c r="M11" s="205" t="s">
        <v>57</v>
      </c>
      <c r="N11" s="206"/>
      <c r="O11" s="205" t="s">
        <v>57</v>
      </c>
      <c r="P11" s="206"/>
      <c r="Q11" s="205" t="s">
        <v>57</v>
      </c>
      <c r="R11" s="206"/>
      <c r="S11" s="205" t="s">
        <v>57</v>
      </c>
      <c r="T11" s="206"/>
      <c r="U11" s="205" t="s">
        <v>57</v>
      </c>
      <c r="V11" s="206"/>
      <c r="W11" s="205" t="s">
        <v>57</v>
      </c>
      <c r="X11" s="206"/>
      <c r="Y11" s="205" t="s">
        <v>57</v>
      </c>
      <c r="Z11" s="206"/>
      <c r="AA11" s="205" t="s">
        <v>57</v>
      </c>
      <c r="AB11" s="206"/>
      <c r="AC11" s="205" t="s">
        <v>57</v>
      </c>
      <c r="AD11" s="206"/>
      <c r="AE11" s="205" t="s">
        <v>57</v>
      </c>
      <c r="AF11" s="206"/>
      <c r="AG11" s="205" t="s">
        <v>57</v>
      </c>
      <c r="AH11" s="206"/>
      <c r="AI11" s="205" t="s">
        <v>57</v>
      </c>
      <c r="AJ11" s="206"/>
      <c r="AK11" s="205" t="s">
        <v>3</v>
      </c>
      <c r="AL11" s="206"/>
      <c r="AM11" s="205" t="s">
        <v>3</v>
      </c>
      <c r="AN11" s="206"/>
      <c r="AO11" s="205" t="s">
        <v>3</v>
      </c>
      <c r="AP11" s="206"/>
      <c r="AQ11" s="163" t="s">
        <v>44</v>
      </c>
      <c r="AR11" s="164"/>
      <c r="AS11" s="163" t="s">
        <v>60</v>
      </c>
      <c r="AT11" s="164"/>
    </row>
    <row r="12" spans="2:46" ht="15.75" customHeight="1" thickBot="1">
      <c r="B12" s="209"/>
      <c r="C12" s="121"/>
      <c r="D12" s="150"/>
      <c r="E12" s="205">
        <v>1</v>
      </c>
      <c r="F12" s="206"/>
      <c r="G12" s="205">
        <v>2</v>
      </c>
      <c r="H12" s="206"/>
      <c r="I12" s="205">
        <v>3</v>
      </c>
      <c r="J12" s="206"/>
      <c r="K12" s="205">
        <v>4</v>
      </c>
      <c r="L12" s="206"/>
      <c r="M12" s="205">
        <v>5</v>
      </c>
      <c r="N12" s="206"/>
      <c r="O12" s="205">
        <v>6</v>
      </c>
      <c r="P12" s="206"/>
      <c r="Q12" s="205">
        <v>7</v>
      </c>
      <c r="R12" s="206"/>
      <c r="S12" s="205">
        <v>8</v>
      </c>
      <c r="T12" s="206"/>
      <c r="U12" s="205">
        <v>9</v>
      </c>
      <c r="V12" s="206"/>
      <c r="W12" s="205">
        <v>10</v>
      </c>
      <c r="X12" s="206"/>
      <c r="Y12" s="205">
        <v>11</v>
      </c>
      <c r="Z12" s="206"/>
      <c r="AA12" s="205">
        <v>12</v>
      </c>
      <c r="AB12" s="206"/>
      <c r="AC12" s="205">
        <v>13</v>
      </c>
      <c r="AD12" s="206"/>
      <c r="AE12" s="205">
        <v>14</v>
      </c>
      <c r="AF12" s="206"/>
      <c r="AG12" s="205">
        <v>15</v>
      </c>
      <c r="AH12" s="206"/>
      <c r="AI12" s="205">
        <v>16</v>
      </c>
      <c r="AJ12" s="206"/>
      <c r="AK12" s="205" t="s">
        <v>23</v>
      </c>
      <c r="AL12" s="206"/>
      <c r="AM12" s="205" t="s">
        <v>24</v>
      </c>
      <c r="AN12" s="206"/>
      <c r="AO12" s="205" t="s">
        <v>25</v>
      </c>
      <c r="AP12" s="206"/>
      <c r="AQ12" s="165" t="str">
        <f>+'TABULACION GENERAL'!AA5</f>
        <v>ENCUESTADOS  22</v>
      </c>
      <c r="AR12" s="166"/>
      <c r="AS12" s="165" t="s">
        <v>58</v>
      </c>
      <c r="AT12" s="166"/>
    </row>
    <row r="13" spans="2:46" s="1" customFormat="1" ht="15.75" thickBot="1">
      <c r="B13" s="210"/>
      <c r="C13" s="118"/>
      <c r="D13" s="211"/>
      <c r="E13" s="13" t="s">
        <v>4</v>
      </c>
      <c r="F13" s="13" t="s">
        <v>5</v>
      </c>
      <c r="G13" s="13" t="s">
        <v>4</v>
      </c>
      <c r="H13" s="13" t="s">
        <v>5</v>
      </c>
      <c r="I13" s="13" t="s">
        <v>4</v>
      </c>
      <c r="J13" s="13" t="s">
        <v>5</v>
      </c>
      <c r="K13" s="13" t="s">
        <v>4</v>
      </c>
      <c r="L13" s="13" t="s">
        <v>5</v>
      </c>
      <c r="M13" s="13" t="s">
        <v>4</v>
      </c>
      <c r="N13" s="13" t="s">
        <v>5</v>
      </c>
      <c r="O13" s="13" t="s">
        <v>4</v>
      </c>
      <c r="P13" s="13" t="s">
        <v>5</v>
      </c>
      <c r="Q13" s="13" t="s">
        <v>4</v>
      </c>
      <c r="R13" s="13" t="s">
        <v>5</v>
      </c>
      <c r="S13" s="13" t="s">
        <v>4</v>
      </c>
      <c r="T13" s="13" t="s">
        <v>5</v>
      </c>
      <c r="U13" s="13" t="s">
        <v>4</v>
      </c>
      <c r="V13" s="13" t="s">
        <v>5</v>
      </c>
      <c r="W13" s="13" t="s">
        <v>4</v>
      </c>
      <c r="X13" s="13" t="s">
        <v>5</v>
      </c>
      <c r="Y13" s="13" t="s">
        <v>4</v>
      </c>
      <c r="Z13" s="13" t="s">
        <v>5</v>
      </c>
      <c r="AA13" s="13" t="s">
        <v>4</v>
      </c>
      <c r="AB13" s="13" t="s">
        <v>5</v>
      </c>
      <c r="AC13" s="13" t="s">
        <v>4</v>
      </c>
      <c r="AD13" s="13" t="s">
        <v>5</v>
      </c>
      <c r="AE13" s="13" t="s">
        <v>4</v>
      </c>
      <c r="AF13" s="13" t="s">
        <v>5</v>
      </c>
      <c r="AG13" s="13" t="s">
        <v>4</v>
      </c>
      <c r="AH13" s="13" t="s">
        <v>5</v>
      </c>
      <c r="AI13" s="13" t="s">
        <v>4</v>
      </c>
      <c r="AJ13" s="13" t="s">
        <v>5</v>
      </c>
      <c r="AK13" s="13" t="s">
        <v>4</v>
      </c>
      <c r="AL13" s="13" t="s">
        <v>5</v>
      </c>
      <c r="AM13" s="13" t="s">
        <v>4</v>
      </c>
      <c r="AN13" s="13" t="s">
        <v>5</v>
      </c>
      <c r="AO13" s="13" t="s">
        <v>4</v>
      </c>
      <c r="AP13" s="13" t="s">
        <v>5</v>
      </c>
      <c r="AQ13" s="86" t="s">
        <v>4</v>
      </c>
      <c r="AR13" s="86" t="s">
        <v>5</v>
      </c>
      <c r="AS13" s="13" t="s">
        <v>4</v>
      </c>
      <c r="AT13" s="13" t="s">
        <v>5</v>
      </c>
    </row>
    <row r="14" spans="2:46" ht="56.25" customHeight="1" thickBot="1">
      <c r="B14" s="4">
        <v>1</v>
      </c>
      <c r="C14" s="20" t="str">
        <f>+'TABULACION GENERAL'!C6</f>
        <v>1. Considera usted que la audiencia publica se desarrollo de manera organizada??</v>
      </c>
      <c r="D14" s="9"/>
      <c r="E14" s="14">
        <v>1</v>
      </c>
      <c r="F14" s="15">
        <v>0</v>
      </c>
      <c r="G14" s="14">
        <v>1</v>
      </c>
      <c r="H14" s="15">
        <v>0</v>
      </c>
      <c r="I14" s="14">
        <v>1</v>
      </c>
      <c r="J14" s="15">
        <v>0</v>
      </c>
      <c r="K14" s="14">
        <v>0</v>
      </c>
      <c r="L14" s="15">
        <v>1</v>
      </c>
      <c r="M14" s="14">
        <v>1</v>
      </c>
      <c r="N14" s="15">
        <v>0</v>
      </c>
      <c r="O14" s="14">
        <v>1</v>
      </c>
      <c r="P14" s="15">
        <v>0</v>
      </c>
      <c r="Q14" s="14">
        <v>1</v>
      </c>
      <c r="R14" s="15">
        <v>0</v>
      </c>
      <c r="S14" s="14">
        <v>1</v>
      </c>
      <c r="T14" s="15">
        <v>0</v>
      </c>
      <c r="U14" s="14">
        <v>1</v>
      </c>
      <c r="V14" s="15">
        <v>0</v>
      </c>
      <c r="W14" s="14">
        <v>1</v>
      </c>
      <c r="X14" s="15">
        <v>0</v>
      </c>
      <c r="Y14" s="14">
        <v>1</v>
      </c>
      <c r="Z14" s="15">
        <v>0</v>
      </c>
      <c r="AA14" s="14">
        <v>1</v>
      </c>
      <c r="AB14" s="15">
        <v>0</v>
      </c>
      <c r="AC14" s="14">
        <v>1</v>
      </c>
      <c r="AD14" s="15">
        <v>0</v>
      </c>
      <c r="AE14" s="14">
        <v>1</v>
      </c>
      <c r="AF14" s="15">
        <v>0</v>
      </c>
      <c r="AG14" s="14">
        <v>1</v>
      </c>
      <c r="AH14" s="15">
        <v>0</v>
      </c>
      <c r="AI14" s="14">
        <v>1</v>
      </c>
      <c r="AJ14" s="15">
        <v>0</v>
      </c>
      <c r="AK14" s="14"/>
      <c r="AL14" s="15"/>
      <c r="AM14" s="14"/>
      <c r="AN14" s="15"/>
      <c r="AO14" s="14"/>
      <c r="AP14" s="15"/>
      <c r="AQ14" s="3">
        <f>+'TABULACION GENERAL'!AA6</f>
        <v>22</v>
      </c>
      <c r="AR14" s="3">
        <v>0</v>
      </c>
      <c r="AS14" s="21">
        <f>+AQ14*100/22</f>
        <v>100</v>
      </c>
      <c r="AT14" s="21">
        <f>+AR14*100/16</f>
        <v>0</v>
      </c>
    </row>
    <row r="15" spans="2:46" s="95" customFormat="1" ht="17.25" customHeight="1" thickBot="1">
      <c r="B15" s="88"/>
      <c r="C15" s="89" t="s">
        <v>2</v>
      </c>
      <c r="D15" s="90"/>
      <c r="E15" s="91"/>
      <c r="F15" s="92"/>
      <c r="G15" s="91"/>
      <c r="H15" s="92"/>
      <c r="I15" s="91"/>
      <c r="J15" s="92"/>
      <c r="K15" s="91"/>
      <c r="L15" s="92"/>
      <c r="M15" s="91"/>
      <c r="N15" s="92"/>
      <c r="O15" s="91"/>
      <c r="P15" s="92"/>
      <c r="Q15" s="91"/>
      <c r="R15" s="92"/>
      <c r="S15" s="91"/>
      <c r="T15" s="92"/>
      <c r="U15" s="91"/>
      <c r="V15" s="92"/>
      <c r="W15" s="91"/>
      <c r="X15" s="92"/>
      <c r="Y15" s="91"/>
      <c r="Z15" s="92"/>
      <c r="AA15" s="91"/>
      <c r="AB15" s="92"/>
      <c r="AC15" s="91"/>
      <c r="AD15" s="92"/>
      <c r="AE15" s="91"/>
      <c r="AF15" s="92"/>
      <c r="AG15" s="91"/>
      <c r="AH15" s="92"/>
      <c r="AI15" s="91"/>
      <c r="AJ15" s="92"/>
      <c r="AK15" s="91"/>
      <c r="AL15" s="92"/>
      <c r="AM15" s="91"/>
      <c r="AN15" s="92"/>
      <c r="AO15" s="91"/>
      <c r="AP15" s="92"/>
      <c r="AQ15" s="93" t="str">
        <f>+'TABULACION GENERAL'!D8</f>
        <v>Clara </v>
      </c>
      <c r="AR15" s="93" t="str">
        <f>+'TABULACION GENERAL'!D9</f>
        <v>Confusa</v>
      </c>
      <c r="AS15" s="94"/>
      <c r="AT15" s="94"/>
    </row>
    <row r="16" spans="2:46" ht="23.25" thickBot="1">
      <c r="B16" s="4">
        <f>+B14+1</f>
        <v>2</v>
      </c>
      <c r="C16" s="20" t="str">
        <f>+'TABULACION GENERAL'!C8</f>
        <v>2. ¿La explicacion de la metodologia para las intervenciones en la audiciencua fue?</v>
      </c>
      <c r="D16" s="10"/>
      <c r="E16" s="14">
        <v>1</v>
      </c>
      <c r="F16" s="15">
        <v>0</v>
      </c>
      <c r="G16" s="14">
        <v>1</v>
      </c>
      <c r="H16" s="15">
        <v>0</v>
      </c>
      <c r="I16" s="14">
        <v>1</v>
      </c>
      <c r="J16" s="15">
        <v>0</v>
      </c>
      <c r="K16" s="14">
        <v>1</v>
      </c>
      <c r="L16" s="15">
        <v>0</v>
      </c>
      <c r="M16" s="14">
        <v>1</v>
      </c>
      <c r="N16" s="15">
        <v>0</v>
      </c>
      <c r="O16" s="14">
        <v>1</v>
      </c>
      <c r="P16" s="15">
        <v>0</v>
      </c>
      <c r="Q16" s="14">
        <v>0</v>
      </c>
      <c r="R16" s="15">
        <v>1</v>
      </c>
      <c r="S16" s="14">
        <v>1</v>
      </c>
      <c r="T16" s="15">
        <v>0</v>
      </c>
      <c r="U16" s="14">
        <v>1</v>
      </c>
      <c r="V16" s="15">
        <v>0</v>
      </c>
      <c r="W16" s="14">
        <v>1</v>
      </c>
      <c r="X16" s="15">
        <v>0</v>
      </c>
      <c r="Y16" s="14">
        <v>1</v>
      </c>
      <c r="Z16" s="15">
        <v>0</v>
      </c>
      <c r="AA16" s="14">
        <v>1</v>
      </c>
      <c r="AB16" s="15">
        <v>0</v>
      </c>
      <c r="AC16" s="14">
        <v>1</v>
      </c>
      <c r="AD16" s="15">
        <v>0</v>
      </c>
      <c r="AE16" s="14">
        <v>1</v>
      </c>
      <c r="AF16" s="15">
        <v>0</v>
      </c>
      <c r="AG16" s="14">
        <v>1</v>
      </c>
      <c r="AH16" s="15">
        <v>0</v>
      </c>
      <c r="AI16" s="14">
        <v>1</v>
      </c>
      <c r="AJ16" s="15">
        <v>0</v>
      </c>
      <c r="AK16" s="14"/>
      <c r="AL16" s="15"/>
      <c r="AM16" s="14"/>
      <c r="AN16" s="15"/>
      <c r="AO16" s="14"/>
      <c r="AP16" s="15"/>
      <c r="AQ16" s="3">
        <f>+'TABULACION GENERAL'!AA8</f>
        <v>22</v>
      </c>
      <c r="AR16" s="3">
        <f>+'TABULACION GENERAL'!AA9</f>
        <v>0</v>
      </c>
      <c r="AS16" s="21">
        <f>+AQ16*100/22</f>
        <v>100</v>
      </c>
      <c r="AT16" s="21">
        <f>+AR16*100/16</f>
        <v>0</v>
      </c>
    </row>
    <row r="17" spans="2:46" ht="16.5" thickBot="1">
      <c r="B17" s="28"/>
      <c r="C17" s="20" t="s">
        <v>2</v>
      </c>
      <c r="D17" s="9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85" t="str">
        <f>+'TABULACION GENERAL'!D10</f>
        <v>Adecuada </v>
      </c>
      <c r="AR17" s="85" t="str">
        <f>+'TABULACION GENERAL'!D11</f>
        <v>Insuficiente </v>
      </c>
      <c r="AS17" s="21"/>
      <c r="AT17" s="21"/>
    </row>
    <row r="18" spans="2:46" ht="34.5" thickBot="1">
      <c r="B18" s="28">
        <f>+B16+1</f>
        <v>3</v>
      </c>
      <c r="C18" s="20" t="str">
        <f>+'TABULACION GENERAL'!C10</f>
        <v>3. ¿la Oportunidad para que los asistentes inscritos, opinen durante la audiencia publica fue ? </v>
      </c>
      <c r="D18" s="10"/>
      <c r="E18" s="14">
        <v>1</v>
      </c>
      <c r="F18" s="15">
        <v>0</v>
      </c>
      <c r="G18" s="14">
        <v>0</v>
      </c>
      <c r="H18" s="15">
        <v>1</v>
      </c>
      <c r="I18" s="14">
        <v>1</v>
      </c>
      <c r="J18" s="15">
        <v>0</v>
      </c>
      <c r="K18" s="14"/>
      <c r="L18" s="15">
        <v>1</v>
      </c>
      <c r="M18" s="14">
        <v>1</v>
      </c>
      <c r="N18" s="15">
        <v>0</v>
      </c>
      <c r="O18" s="14">
        <v>1</v>
      </c>
      <c r="P18" s="15">
        <v>0</v>
      </c>
      <c r="Q18" s="14">
        <v>0</v>
      </c>
      <c r="R18" s="15">
        <v>1</v>
      </c>
      <c r="S18" s="14">
        <v>1</v>
      </c>
      <c r="T18" s="15">
        <v>0</v>
      </c>
      <c r="U18" s="17">
        <v>1</v>
      </c>
      <c r="V18" s="18">
        <v>0</v>
      </c>
      <c r="W18" s="14">
        <v>1</v>
      </c>
      <c r="X18" s="15">
        <v>0</v>
      </c>
      <c r="Y18" s="14">
        <v>0</v>
      </c>
      <c r="Z18" s="15">
        <v>1</v>
      </c>
      <c r="AA18" s="14">
        <v>1</v>
      </c>
      <c r="AB18" s="15">
        <v>0</v>
      </c>
      <c r="AC18" s="14">
        <v>1</v>
      </c>
      <c r="AD18" s="15">
        <v>0</v>
      </c>
      <c r="AE18" s="14">
        <v>0</v>
      </c>
      <c r="AF18" s="15">
        <v>1</v>
      </c>
      <c r="AG18" s="14">
        <v>1</v>
      </c>
      <c r="AH18" s="15">
        <v>0</v>
      </c>
      <c r="AI18" s="14">
        <v>1</v>
      </c>
      <c r="AJ18" s="15">
        <v>0</v>
      </c>
      <c r="AK18" s="14"/>
      <c r="AL18" s="15"/>
      <c r="AM18" s="14"/>
      <c r="AN18" s="15"/>
      <c r="AO18" s="14"/>
      <c r="AP18" s="15"/>
      <c r="AQ18" s="3">
        <f>+'TABULACION GENERAL'!AA10</f>
        <v>22</v>
      </c>
      <c r="AR18" s="3">
        <f>+'TABULACION GENERAL'!AA11</f>
        <v>0</v>
      </c>
      <c r="AS18" s="21">
        <f>+AQ18*100/22</f>
        <v>100</v>
      </c>
      <c r="AT18" s="21">
        <f>+AR18*100/16</f>
        <v>0</v>
      </c>
    </row>
    <row r="19" spans="2:46" ht="13.5" customHeight="1" thickBot="1">
      <c r="B19" s="117">
        <f>+B18+1</f>
        <v>4</v>
      </c>
      <c r="C19" s="199" t="str">
        <f>+'TABULACION GENERAL'!C12</f>
        <v>4. ¿Los Temas de la audiencia publica fueron discutidos de manera ?</v>
      </c>
      <c r="D19" s="42" t="s">
        <v>72</v>
      </c>
      <c r="E19" s="187">
        <v>0</v>
      </c>
      <c r="F19" s="188"/>
      <c r="G19" s="187">
        <v>0</v>
      </c>
      <c r="H19" s="188"/>
      <c r="I19" s="187">
        <v>1</v>
      </c>
      <c r="J19" s="188"/>
      <c r="K19" s="187">
        <v>0</v>
      </c>
      <c r="L19" s="188"/>
      <c r="M19" s="187">
        <v>0</v>
      </c>
      <c r="N19" s="188"/>
      <c r="O19" s="187">
        <v>1</v>
      </c>
      <c r="P19" s="188"/>
      <c r="Q19" s="187">
        <v>0</v>
      </c>
      <c r="R19" s="188"/>
      <c r="S19" s="187">
        <v>0</v>
      </c>
      <c r="T19" s="188"/>
      <c r="U19" s="197">
        <v>0</v>
      </c>
      <c r="V19" s="198"/>
      <c r="W19" s="187">
        <v>1</v>
      </c>
      <c r="X19" s="188"/>
      <c r="Y19" s="187">
        <v>0</v>
      </c>
      <c r="Z19" s="188"/>
      <c r="AA19" s="187">
        <v>0</v>
      </c>
      <c r="AB19" s="188"/>
      <c r="AC19" s="187">
        <v>1</v>
      </c>
      <c r="AD19" s="188"/>
      <c r="AE19" s="187">
        <v>0</v>
      </c>
      <c r="AF19" s="188"/>
      <c r="AG19" s="187">
        <v>0</v>
      </c>
      <c r="AH19" s="188"/>
      <c r="AI19" s="187">
        <v>0</v>
      </c>
      <c r="AJ19" s="188"/>
      <c r="AK19" s="187"/>
      <c r="AL19" s="188"/>
      <c r="AM19" s="187"/>
      <c r="AN19" s="188"/>
      <c r="AO19" s="187"/>
      <c r="AP19" s="188"/>
      <c r="AQ19" s="189">
        <f>+'TABULACION GENERAL'!AA12</f>
        <v>13</v>
      </c>
      <c r="AR19" s="190"/>
      <c r="AS19" s="159">
        <f>+AQ19*100/22</f>
        <v>59.09090909090909</v>
      </c>
      <c r="AT19" s="160"/>
    </row>
    <row r="20" spans="2:46" ht="13.5" customHeight="1" thickBot="1">
      <c r="B20" s="121"/>
      <c r="C20" s="200"/>
      <c r="D20" s="44" t="s">
        <v>73</v>
      </c>
      <c r="E20" s="187">
        <v>1</v>
      </c>
      <c r="F20" s="188"/>
      <c r="G20" s="187">
        <v>0</v>
      </c>
      <c r="H20" s="188"/>
      <c r="I20" s="187">
        <v>0</v>
      </c>
      <c r="J20" s="188"/>
      <c r="K20" s="187">
        <v>0</v>
      </c>
      <c r="L20" s="188"/>
      <c r="M20" s="187">
        <v>1</v>
      </c>
      <c r="N20" s="188"/>
      <c r="O20" s="187">
        <v>0</v>
      </c>
      <c r="P20" s="188"/>
      <c r="Q20" s="187">
        <v>0</v>
      </c>
      <c r="R20" s="188"/>
      <c r="S20" s="187">
        <v>1</v>
      </c>
      <c r="T20" s="188"/>
      <c r="U20" s="187">
        <v>1</v>
      </c>
      <c r="V20" s="188"/>
      <c r="W20" s="187">
        <v>0</v>
      </c>
      <c r="X20" s="188"/>
      <c r="Y20" s="187">
        <v>0</v>
      </c>
      <c r="Z20" s="188"/>
      <c r="AA20" s="187">
        <v>1</v>
      </c>
      <c r="AB20" s="188"/>
      <c r="AC20" s="187">
        <v>0</v>
      </c>
      <c r="AD20" s="188"/>
      <c r="AE20" s="187">
        <v>0</v>
      </c>
      <c r="AF20" s="188"/>
      <c r="AG20" s="187">
        <v>1</v>
      </c>
      <c r="AH20" s="188"/>
      <c r="AI20" s="187">
        <v>0</v>
      </c>
      <c r="AJ20" s="188"/>
      <c r="AK20" s="187"/>
      <c r="AL20" s="188"/>
      <c r="AM20" s="187"/>
      <c r="AN20" s="188"/>
      <c r="AO20" s="187"/>
      <c r="AP20" s="188"/>
      <c r="AQ20" s="189">
        <f>+'TABULACION GENERAL'!AA13</f>
        <v>7</v>
      </c>
      <c r="AR20" s="190"/>
      <c r="AS20" s="159">
        <f>+AQ20*100/22</f>
        <v>31.818181818181817</v>
      </c>
      <c r="AT20" s="160"/>
    </row>
    <row r="21" spans="2:46" ht="13.5" customHeight="1" thickBot="1">
      <c r="B21" s="121"/>
      <c r="C21" s="200"/>
      <c r="D21" s="44" t="s">
        <v>74</v>
      </c>
      <c r="E21" s="187">
        <v>0</v>
      </c>
      <c r="F21" s="188"/>
      <c r="G21" s="187">
        <v>0</v>
      </c>
      <c r="H21" s="188"/>
      <c r="I21" s="187">
        <v>0</v>
      </c>
      <c r="J21" s="188"/>
      <c r="K21" s="187">
        <v>0</v>
      </c>
      <c r="L21" s="188"/>
      <c r="M21" s="187">
        <v>0</v>
      </c>
      <c r="N21" s="188"/>
      <c r="O21" s="187">
        <v>0</v>
      </c>
      <c r="P21" s="188"/>
      <c r="Q21" s="187">
        <v>0</v>
      </c>
      <c r="R21" s="188"/>
      <c r="S21" s="187">
        <v>0</v>
      </c>
      <c r="T21" s="188"/>
      <c r="U21" s="187">
        <v>0</v>
      </c>
      <c r="V21" s="188"/>
      <c r="W21" s="187">
        <v>0</v>
      </c>
      <c r="X21" s="188"/>
      <c r="Y21" s="187">
        <v>0</v>
      </c>
      <c r="Z21" s="188"/>
      <c r="AA21" s="187">
        <v>0</v>
      </c>
      <c r="AB21" s="188"/>
      <c r="AC21" s="187">
        <v>0</v>
      </c>
      <c r="AD21" s="188"/>
      <c r="AE21" s="187">
        <v>0</v>
      </c>
      <c r="AF21" s="188"/>
      <c r="AG21" s="187">
        <v>0</v>
      </c>
      <c r="AH21" s="188"/>
      <c r="AI21" s="187">
        <v>0</v>
      </c>
      <c r="AJ21" s="188"/>
      <c r="AK21" s="187"/>
      <c r="AL21" s="188"/>
      <c r="AM21" s="187"/>
      <c r="AN21" s="188"/>
      <c r="AO21" s="187"/>
      <c r="AP21" s="188"/>
      <c r="AQ21" s="189">
        <f>+'TABULACION GENERAL'!AA14</f>
        <v>2</v>
      </c>
      <c r="AR21" s="190"/>
      <c r="AS21" s="159">
        <f>+AQ21*100/22</f>
        <v>9.090909090909092</v>
      </c>
      <c r="AT21" s="160"/>
    </row>
    <row r="22" spans="2:46" ht="13.5" customHeight="1" thickBot="1">
      <c r="B22" s="118"/>
      <c r="C22" s="201"/>
      <c r="D22" s="45" t="s">
        <v>10</v>
      </c>
      <c r="E22" s="193">
        <v>1</v>
      </c>
      <c r="F22" s="194"/>
      <c r="G22" s="189">
        <v>1</v>
      </c>
      <c r="H22" s="190"/>
      <c r="I22" s="187">
        <v>0</v>
      </c>
      <c r="J22" s="188"/>
      <c r="K22" s="193">
        <v>1</v>
      </c>
      <c r="L22" s="194"/>
      <c r="M22" s="187">
        <v>0</v>
      </c>
      <c r="N22" s="188"/>
      <c r="O22" s="187">
        <v>0</v>
      </c>
      <c r="P22" s="188"/>
      <c r="Q22" s="193">
        <v>1</v>
      </c>
      <c r="R22" s="194"/>
      <c r="S22" s="187">
        <v>0</v>
      </c>
      <c r="T22" s="188"/>
      <c r="U22" s="187">
        <v>0</v>
      </c>
      <c r="V22" s="188"/>
      <c r="W22" s="187">
        <v>0</v>
      </c>
      <c r="X22" s="188"/>
      <c r="Y22" s="193">
        <v>1</v>
      </c>
      <c r="Z22" s="194"/>
      <c r="AA22" s="187">
        <v>0</v>
      </c>
      <c r="AB22" s="188"/>
      <c r="AC22" s="187">
        <v>0</v>
      </c>
      <c r="AD22" s="188"/>
      <c r="AE22" s="195">
        <v>1</v>
      </c>
      <c r="AF22" s="196"/>
      <c r="AG22" s="187">
        <v>0</v>
      </c>
      <c r="AH22" s="188"/>
      <c r="AI22" s="195">
        <v>1</v>
      </c>
      <c r="AJ22" s="196"/>
      <c r="AK22" s="187"/>
      <c r="AL22" s="188"/>
      <c r="AM22" s="187"/>
      <c r="AN22" s="188"/>
      <c r="AO22" s="187"/>
      <c r="AP22" s="188"/>
      <c r="AQ22" s="189">
        <f>+'TABULACION GENERAL'!AA15</f>
        <v>0</v>
      </c>
      <c r="AR22" s="190"/>
      <c r="AS22" s="159">
        <f>+AQ22*100/16</f>
        <v>0</v>
      </c>
      <c r="AT22" s="160"/>
    </row>
    <row r="23" spans="2:46" ht="26.25" customHeight="1" thickBot="1">
      <c r="B23" s="117">
        <f>+B19+1</f>
        <v>5</v>
      </c>
      <c r="C23" s="157" t="str">
        <f>+'TABULACION GENERAL'!C16</f>
        <v>5. ¿Cómo se entero de la realizacion de la audiencia publica? </v>
      </c>
      <c r="D23" s="46" t="s">
        <v>76</v>
      </c>
      <c r="E23" s="191" t="s">
        <v>7</v>
      </c>
      <c r="F23" s="192"/>
      <c r="G23" s="191" t="s">
        <v>7</v>
      </c>
      <c r="H23" s="192"/>
      <c r="I23" s="183" t="s">
        <v>13</v>
      </c>
      <c r="J23" s="184"/>
      <c r="K23" s="191" t="s">
        <v>18</v>
      </c>
      <c r="L23" s="192"/>
      <c r="M23" s="183" t="s">
        <v>17</v>
      </c>
      <c r="N23" s="184"/>
      <c r="O23" s="183" t="s">
        <v>21</v>
      </c>
      <c r="P23" s="184"/>
      <c r="Q23" s="183" t="s">
        <v>26</v>
      </c>
      <c r="R23" s="184"/>
      <c r="S23" s="183" t="s">
        <v>29</v>
      </c>
      <c r="T23" s="184"/>
      <c r="U23" s="183" t="s">
        <v>32</v>
      </c>
      <c r="V23" s="184"/>
      <c r="W23" s="183" t="s">
        <v>35</v>
      </c>
      <c r="X23" s="184"/>
      <c r="Y23" s="183" t="s">
        <v>38</v>
      </c>
      <c r="Z23" s="184"/>
      <c r="AA23" s="183" t="s">
        <v>41</v>
      </c>
      <c r="AB23" s="184"/>
      <c r="AC23" s="183" t="s">
        <v>46</v>
      </c>
      <c r="AD23" s="184"/>
      <c r="AE23" s="183" t="s">
        <v>49</v>
      </c>
      <c r="AF23" s="184"/>
      <c r="AG23" s="183" t="s">
        <v>52</v>
      </c>
      <c r="AH23" s="184"/>
      <c r="AI23" s="183" t="s">
        <v>55</v>
      </c>
      <c r="AJ23" s="184"/>
      <c r="AK23" s="185"/>
      <c r="AL23" s="186"/>
      <c r="AM23" s="185"/>
      <c r="AN23" s="186"/>
      <c r="AO23" s="185"/>
      <c r="AP23" s="186"/>
      <c r="AQ23" s="189">
        <f>+'TABULACION GENERAL'!AA16</f>
        <v>1</v>
      </c>
      <c r="AR23" s="190"/>
      <c r="AS23" s="159">
        <f>+AQ23*100/22</f>
        <v>4.545454545454546</v>
      </c>
      <c r="AT23" s="160"/>
    </row>
    <row r="24" spans="2:46" ht="20.25" customHeight="1" thickBot="1">
      <c r="B24" s="121"/>
      <c r="C24" s="158"/>
      <c r="D24" s="46" t="s">
        <v>77</v>
      </c>
      <c r="E24" s="35"/>
      <c r="F24" s="87"/>
      <c r="G24" s="35"/>
      <c r="H24" s="87"/>
      <c r="I24" s="29"/>
      <c r="J24" s="30"/>
      <c r="K24" s="35"/>
      <c r="L24" s="87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0"/>
      <c r="AE24" s="29"/>
      <c r="AF24" s="30"/>
      <c r="AG24" s="29"/>
      <c r="AH24" s="30"/>
      <c r="AI24" s="29"/>
      <c r="AJ24" s="30"/>
      <c r="AK24" s="31"/>
      <c r="AL24" s="32"/>
      <c r="AM24" s="31"/>
      <c r="AN24" s="32"/>
      <c r="AO24" s="31"/>
      <c r="AP24" s="32"/>
      <c r="AQ24" s="189">
        <f>+'TABULACION GENERAL'!AA17</f>
        <v>1</v>
      </c>
      <c r="AR24" s="190"/>
      <c r="AS24" s="159">
        <f aca="true" t="shared" si="0" ref="AS24:AS29">+AQ24*100/22</f>
        <v>4.545454545454546</v>
      </c>
      <c r="AT24" s="160"/>
    </row>
    <row r="25" spans="2:46" ht="26.25" customHeight="1" thickBot="1">
      <c r="B25" s="121"/>
      <c r="C25" s="158"/>
      <c r="D25" s="46" t="s">
        <v>78</v>
      </c>
      <c r="E25" s="35"/>
      <c r="F25" s="87"/>
      <c r="G25" s="35"/>
      <c r="H25" s="87"/>
      <c r="I25" s="29"/>
      <c r="J25" s="30"/>
      <c r="K25" s="35"/>
      <c r="L25" s="87"/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30"/>
      <c r="AK25" s="31"/>
      <c r="AL25" s="32"/>
      <c r="AM25" s="31"/>
      <c r="AN25" s="32"/>
      <c r="AO25" s="31"/>
      <c r="AP25" s="32"/>
      <c r="AQ25" s="189">
        <f>+'TABULACION GENERAL'!AA18</f>
        <v>1</v>
      </c>
      <c r="AR25" s="190"/>
      <c r="AS25" s="159">
        <f t="shared" si="0"/>
        <v>4.545454545454546</v>
      </c>
      <c r="AT25" s="160"/>
    </row>
    <row r="26" spans="2:46" ht="19.5" customHeight="1" thickBot="1">
      <c r="B26" s="121"/>
      <c r="C26" s="158"/>
      <c r="D26" s="46" t="s">
        <v>79</v>
      </c>
      <c r="E26" s="35"/>
      <c r="F26" s="87"/>
      <c r="G26" s="35"/>
      <c r="H26" s="87"/>
      <c r="I26" s="29"/>
      <c r="J26" s="30"/>
      <c r="K26" s="35"/>
      <c r="L26" s="87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31"/>
      <c r="AL26" s="32"/>
      <c r="AM26" s="31"/>
      <c r="AN26" s="32"/>
      <c r="AO26" s="31"/>
      <c r="AP26" s="32"/>
      <c r="AQ26" s="189">
        <f>+'TABULACION GENERAL'!AA19</f>
        <v>1</v>
      </c>
      <c r="AR26" s="190"/>
      <c r="AS26" s="159">
        <f t="shared" si="0"/>
        <v>4.545454545454546</v>
      </c>
      <c r="AT26" s="160"/>
    </row>
    <row r="27" spans="2:46" ht="19.5" customHeight="1" thickBot="1">
      <c r="B27" s="121"/>
      <c r="C27" s="158"/>
      <c r="D27" s="46" t="s">
        <v>80</v>
      </c>
      <c r="E27" s="35"/>
      <c r="F27" s="87"/>
      <c r="G27" s="35"/>
      <c r="H27" s="87"/>
      <c r="I27" s="29"/>
      <c r="J27" s="30"/>
      <c r="K27" s="35"/>
      <c r="L27" s="87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29"/>
      <c r="AB27" s="30"/>
      <c r="AC27" s="29"/>
      <c r="AD27" s="30"/>
      <c r="AE27" s="29"/>
      <c r="AF27" s="30"/>
      <c r="AG27" s="29"/>
      <c r="AH27" s="30"/>
      <c r="AI27" s="29"/>
      <c r="AJ27" s="30"/>
      <c r="AK27" s="31"/>
      <c r="AL27" s="32"/>
      <c r="AM27" s="31"/>
      <c r="AN27" s="32"/>
      <c r="AO27" s="31"/>
      <c r="AP27" s="32"/>
      <c r="AQ27" s="189">
        <f>+'TABULACION GENERAL'!AA20</f>
        <v>1</v>
      </c>
      <c r="AR27" s="190"/>
      <c r="AS27" s="159">
        <f t="shared" si="0"/>
        <v>4.545454545454546</v>
      </c>
      <c r="AT27" s="160"/>
    </row>
    <row r="28" spans="2:46" ht="19.5" customHeight="1" thickBot="1">
      <c r="B28" s="121"/>
      <c r="C28" s="158"/>
      <c r="D28" s="46" t="s">
        <v>82</v>
      </c>
      <c r="E28" s="35"/>
      <c r="F28" s="87"/>
      <c r="G28" s="35"/>
      <c r="H28" s="87"/>
      <c r="I28" s="29"/>
      <c r="J28" s="30"/>
      <c r="K28" s="35"/>
      <c r="L28" s="87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  <c r="Z28" s="30"/>
      <c r="AA28" s="29"/>
      <c r="AB28" s="30"/>
      <c r="AC28" s="29"/>
      <c r="AD28" s="30"/>
      <c r="AE28" s="29"/>
      <c r="AF28" s="30"/>
      <c r="AG28" s="29"/>
      <c r="AH28" s="30"/>
      <c r="AI28" s="29"/>
      <c r="AJ28" s="30"/>
      <c r="AK28" s="31"/>
      <c r="AL28" s="32"/>
      <c r="AM28" s="31"/>
      <c r="AN28" s="32"/>
      <c r="AO28" s="31"/>
      <c r="AP28" s="32"/>
      <c r="AQ28" s="189">
        <f>+'TABULACION GENERAL'!AA21</f>
        <v>14</v>
      </c>
      <c r="AR28" s="190"/>
      <c r="AS28" s="159">
        <f t="shared" si="0"/>
        <v>63.63636363636363</v>
      </c>
      <c r="AT28" s="160"/>
    </row>
    <row r="29" spans="2:46" ht="14.25" customHeight="1" thickBot="1">
      <c r="B29" s="121"/>
      <c r="C29" s="158"/>
      <c r="D29" s="109" t="s">
        <v>81</v>
      </c>
      <c r="E29" s="35"/>
      <c r="F29" s="87"/>
      <c r="G29" s="35"/>
      <c r="H29" s="87"/>
      <c r="I29" s="29"/>
      <c r="J29" s="30"/>
      <c r="K29" s="35"/>
      <c r="L29" s="87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30"/>
      <c r="AA29" s="29"/>
      <c r="AB29" s="30"/>
      <c r="AC29" s="29"/>
      <c r="AD29" s="30"/>
      <c r="AE29" s="29"/>
      <c r="AF29" s="30"/>
      <c r="AG29" s="29"/>
      <c r="AH29" s="30"/>
      <c r="AI29" s="29"/>
      <c r="AJ29" s="30"/>
      <c r="AK29" s="31"/>
      <c r="AL29" s="32"/>
      <c r="AM29" s="31"/>
      <c r="AN29" s="32"/>
      <c r="AO29" s="31"/>
      <c r="AP29" s="32"/>
      <c r="AQ29" s="189">
        <f>+'TABULACION GENERAL'!AA22</f>
        <v>3</v>
      </c>
      <c r="AR29" s="190"/>
      <c r="AS29" s="159">
        <f t="shared" si="0"/>
        <v>13.636363636363637</v>
      </c>
      <c r="AT29" s="160"/>
    </row>
    <row r="30" spans="2:46" ht="14.25" customHeight="1" thickBot="1">
      <c r="B30" s="121"/>
      <c r="C30" s="111"/>
      <c r="D30" s="110"/>
      <c r="E30" s="35"/>
      <c r="F30" s="87"/>
      <c r="G30" s="35"/>
      <c r="H30" s="87"/>
      <c r="I30" s="29"/>
      <c r="J30" s="30"/>
      <c r="K30" s="35"/>
      <c r="L30" s="87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  <c r="Z30" s="30"/>
      <c r="AA30" s="29"/>
      <c r="AB30" s="30"/>
      <c r="AC30" s="29"/>
      <c r="AD30" s="30"/>
      <c r="AE30" s="29"/>
      <c r="AF30" s="30"/>
      <c r="AG30" s="29"/>
      <c r="AH30" s="30"/>
      <c r="AI30" s="29"/>
      <c r="AJ30" s="30"/>
      <c r="AK30" s="31"/>
      <c r="AL30" s="32"/>
      <c r="AM30" s="31"/>
      <c r="AN30" s="32"/>
      <c r="AO30" s="31"/>
      <c r="AP30" s="32"/>
      <c r="AQ30" s="189">
        <f>+'TABULACION GENERAL'!AA23</f>
        <v>0</v>
      </c>
      <c r="AR30" s="190"/>
      <c r="AS30" s="212">
        <f>SUM(AS23:AT29)</f>
        <v>100</v>
      </c>
      <c r="AT30" s="213"/>
    </row>
    <row r="31" spans="2:46" s="95" customFormat="1" ht="17.25" customHeight="1" thickBot="1">
      <c r="B31" s="88"/>
      <c r="C31" s="89" t="s">
        <v>2</v>
      </c>
      <c r="D31" s="90"/>
      <c r="E31" s="91"/>
      <c r="F31" s="92"/>
      <c r="G31" s="91"/>
      <c r="H31" s="92"/>
      <c r="I31" s="91"/>
      <c r="J31" s="92"/>
      <c r="K31" s="91"/>
      <c r="L31" s="92"/>
      <c r="M31" s="91"/>
      <c r="N31" s="92"/>
      <c r="O31" s="91"/>
      <c r="P31" s="92"/>
      <c r="Q31" s="91"/>
      <c r="R31" s="92"/>
      <c r="S31" s="91"/>
      <c r="T31" s="92"/>
      <c r="U31" s="91"/>
      <c r="V31" s="92"/>
      <c r="W31" s="91"/>
      <c r="X31" s="92"/>
      <c r="Y31" s="91"/>
      <c r="Z31" s="92"/>
      <c r="AA31" s="91"/>
      <c r="AB31" s="92"/>
      <c r="AC31" s="91"/>
      <c r="AD31" s="92"/>
      <c r="AE31" s="91"/>
      <c r="AF31" s="92"/>
      <c r="AG31" s="91"/>
      <c r="AH31" s="92"/>
      <c r="AI31" s="91"/>
      <c r="AJ31" s="92"/>
      <c r="AK31" s="91"/>
      <c r="AL31" s="92"/>
      <c r="AM31" s="91"/>
      <c r="AN31" s="92"/>
      <c r="AO31" s="91"/>
      <c r="AP31" s="92"/>
      <c r="AQ31" s="93" t="str">
        <f>+'TABULACION GENERAL'!D24</f>
        <v>SI</v>
      </c>
      <c r="AR31" s="93" t="str">
        <f>+'TABULACION GENERAL'!D25</f>
        <v>NO</v>
      </c>
      <c r="AS31" s="94"/>
      <c r="AT31" s="94"/>
    </row>
    <row r="32" spans="2:46" ht="45.75" customHeight="1" thickBot="1">
      <c r="B32" s="4">
        <f>+B23+1</f>
        <v>6</v>
      </c>
      <c r="C32" s="20" t="str">
        <f>+'TABULACION GENERAL'!C24</f>
        <v>6. ¿Consulto la informacion de la gestion de la entidad  antes d ela Audiencia Publica?</v>
      </c>
      <c r="D32" s="16"/>
      <c r="E32" s="181" t="s">
        <v>8</v>
      </c>
      <c r="F32" s="182"/>
      <c r="G32" s="181" t="s">
        <v>11</v>
      </c>
      <c r="H32" s="182"/>
      <c r="I32" s="181" t="s">
        <v>14</v>
      </c>
      <c r="J32" s="182"/>
      <c r="K32" s="181" t="s">
        <v>16</v>
      </c>
      <c r="L32" s="182"/>
      <c r="M32" s="181" t="s">
        <v>19</v>
      </c>
      <c r="N32" s="182"/>
      <c r="O32" s="181" t="s">
        <v>22</v>
      </c>
      <c r="P32" s="182"/>
      <c r="Q32" s="181" t="s">
        <v>27</v>
      </c>
      <c r="R32" s="182"/>
      <c r="S32" s="181" t="s">
        <v>30</v>
      </c>
      <c r="T32" s="182"/>
      <c r="U32" s="181" t="s">
        <v>33</v>
      </c>
      <c r="V32" s="182"/>
      <c r="W32" s="181" t="s">
        <v>36</v>
      </c>
      <c r="X32" s="182"/>
      <c r="Y32" s="181" t="s">
        <v>39</v>
      </c>
      <c r="Z32" s="182"/>
      <c r="AA32" s="181" t="s">
        <v>42</v>
      </c>
      <c r="AB32" s="182"/>
      <c r="AC32" s="181" t="s">
        <v>47</v>
      </c>
      <c r="AD32" s="182"/>
      <c r="AE32" s="181" t="s">
        <v>50</v>
      </c>
      <c r="AF32" s="182"/>
      <c r="AG32" s="181" t="s">
        <v>53</v>
      </c>
      <c r="AH32" s="182"/>
      <c r="AI32" s="181" t="s">
        <v>59</v>
      </c>
      <c r="AJ32" s="182"/>
      <c r="AK32" s="179"/>
      <c r="AL32" s="180"/>
      <c r="AM32" s="179"/>
      <c r="AN32" s="180"/>
      <c r="AO32" s="179"/>
      <c r="AP32" s="180"/>
      <c r="AQ32" s="6">
        <f>+'TABULACION GENERAL'!AA24</f>
        <v>5</v>
      </c>
      <c r="AR32" s="6">
        <f>+'TABULACION GENERAL'!AA25</f>
        <v>15</v>
      </c>
      <c r="AS32" s="96">
        <f>+AQ32*100/20</f>
        <v>25</v>
      </c>
      <c r="AT32" s="96">
        <f>+AR32*100/20</f>
        <v>75</v>
      </c>
    </row>
    <row r="33" spans="2:46" ht="19.5" customHeight="1" thickBot="1">
      <c r="B33" s="117">
        <f>+B32+1</f>
        <v>7</v>
      </c>
      <c r="C33" s="202" t="str">
        <f>+'TABULACION GENERAL'!C26</f>
        <v>7. ¿La Utilidad de la audiencia publica como espacio para la participacion de la ciudadania en la vigilancia de la gestion publica es: ?</v>
      </c>
      <c r="D33" s="8" t="str">
        <f>+'TABULACION GENERAL'!D26</f>
        <v>a) Muy Grande</v>
      </c>
      <c r="E33" s="3">
        <v>1</v>
      </c>
      <c r="F33" s="3">
        <v>0</v>
      </c>
      <c r="G33" s="3">
        <v>1</v>
      </c>
      <c r="H33" s="3"/>
      <c r="I33" s="3">
        <v>0</v>
      </c>
      <c r="J33" s="3">
        <v>1</v>
      </c>
      <c r="K33" s="3">
        <v>1</v>
      </c>
      <c r="L33" s="3">
        <v>0</v>
      </c>
      <c r="M33" s="3">
        <v>1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0</v>
      </c>
      <c r="Y33" s="3">
        <v>0</v>
      </c>
      <c r="Z33" s="3">
        <v>1</v>
      </c>
      <c r="AA33" s="3">
        <v>0</v>
      </c>
      <c r="AB33" s="3">
        <v>1</v>
      </c>
      <c r="AC33" s="3">
        <v>0</v>
      </c>
      <c r="AD33" s="3">
        <v>1</v>
      </c>
      <c r="AE33" s="3">
        <v>0</v>
      </c>
      <c r="AF33" s="3">
        <v>1</v>
      </c>
      <c r="AG33" s="3">
        <v>0</v>
      </c>
      <c r="AH33" s="3">
        <v>1</v>
      </c>
      <c r="AI33" s="3">
        <v>0</v>
      </c>
      <c r="AJ33" s="3">
        <v>1</v>
      </c>
      <c r="AK33" s="3"/>
      <c r="AL33" s="3"/>
      <c r="AM33" s="3"/>
      <c r="AN33" s="3"/>
      <c r="AO33" s="3"/>
      <c r="AP33" s="3"/>
      <c r="AQ33" s="189">
        <f>+'TABULACION GENERAL'!AA26</f>
        <v>5</v>
      </c>
      <c r="AR33" s="190"/>
      <c r="AS33" s="159">
        <f aca="true" t="shared" si="1" ref="AS33:AS39">+AQ33*100/22</f>
        <v>22.727272727272727</v>
      </c>
      <c r="AT33" s="160"/>
    </row>
    <row r="34" spans="2:46" ht="19.5" customHeight="1" thickBot="1">
      <c r="B34" s="121"/>
      <c r="C34" s="203"/>
      <c r="D34" s="8" t="str">
        <f>+'TABULACION GENERAL'!D27</f>
        <v>b) Grande </v>
      </c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189">
        <f>+'TABULACION GENERAL'!AA27</f>
        <v>14</v>
      </c>
      <c r="AR34" s="190"/>
      <c r="AS34" s="159">
        <f t="shared" si="1"/>
        <v>63.63636363636363</v>
      </c>
      <c r="AT34" s="160"/>
    </row>
    <row r="35" spans="2:46" ht="19.5" customHeight="1" thickBot="1">
      <c r="B35" s="121"/>
      <c r="C35" s="203"/>
      <c r="D35" s="8" t="str">
        <f>+'TABULACION GENERAL'!D28</f>
        <v>c) Poca</v>
      </c>
      <c r="E35" s="33"/>
      <c r="F35" s="34"/>
      <c r="G35" s="33"/>
      <c r="H35" s="34"/>
      <c r="I35" s="33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189">
        <f>+'TABULACION GENERAL'!AA28</f>
        <v>3</v>
      </c>
      <c r="AR35" s="190"/>
      <c r="AS35" s="159">
        <f t="shared" si="1"/>
        <v>13.636363636363637</v>
      </c>
      <c r="AT35" s="160"/>
    </row>
    <row r="36" spans="2:46" ht="19.5" customHeight="1" thickBot="1">
      <c r="B36" s="121"/>
      <c r="C36" s="203"/>
      <c r="D36" s="8" t="str">
        <f>+'TABULACION GENERAL'!D29</f>
        <v>d) Muy Poca</v>
      </c>
      <c r="E36" s="33"/>
      <c r="F36" s="34"/>
      <c r="G36" s="33"/>
      <c r="H36" s="34"/>
      <c r="I36" s="33"/>
      <c r="J36" s="34"/>
      <c r="K36" s="33"/>
      <c r="L36" s="34"/>
      <c r="M36" s="33"/>
      <c r="N36" s="34"/>
      <c r="O36" s="33"/>
      <c r="P36" s="34"/>
      <c r="Q36" s="33"/>
      <c r="R36" s="34"/>
      <c r="S36" s="33"/>
      <c r="T36" s="34"/>
      <c r="U36" s="33"/>
      <c r="V36" s="34"/>
      <c r="W36" s="33"/>
      <c r="X36" s="34"/>
      <c r="Y36" s="33"/>
      <c r="Z36" s="34"/>
      <c r="AA36" s="33"/>
      <c r="AB36" s="34"/>
      <c r="AC36" s="33"/>
      <c r="AD36" s="34"/>
      <c r="AE36" s="33"/>
      <c r="AF36" s="34"/>
      <c r="AG36" s="33"/>
      <c r="AH36" s="34"/>
      <c r="AI36" s="33"/>
      <c r="AJ36" s="34"/>
      <c r="AK36" s="33"/>
      <c r="AL36" s="34"/>
      <c r="AM36" s="33"/>
      <c r="AN36" s="34"/>
      <c r="AO36" s="33"/>
      <c r="AP36" s="34"/>
      <c r="AQ36" s="189">
        <f>+'TABULACION GENERAL'!AA29</f>
        <v>0</v>
      </c>
      <c r="AR36" s="190"/>
      <c r="AS36" s="159">
        <f t="shared" si="1"/>
        <v>0</v>
      </c>
      <c r="AT36" s="160"/>
    </row>
    <row r="37" spans="2:46" ht="17.25" customHeight="1" thickBot="1">
      <c r="B37" s="117">
        <f>+B33+1</f>
        <v>8</v>
      </c>
      <c r="C37" s="177" t="str">
        <f>+'TABULACION GENERAL'!C30</f>
        <v>8.  ¿Despues de Habeer tomado  parte en la Audiencia Publica, consideraque su participacion en el control de lagestion publica es:?</v>
      </c>
      <c r="D37" s="11" t="str">
        <f>+'TABULACION GENERAL'!D30</f>
        <v>a) Muy Importante</v>
      </c>
      <c r="E37" s="175">
        <v>1</v>
      </c>
      <c r="F37" s="176"/>
      <c r="G37" s="175">
        <v>0</v>
      </c>
      <c r="H37" s="176"/>
      <c r="I37" s="175">
        <v>1</v>
      </c>
      <c r="J37" s="176"/>
      <c r="K37" s="175">
        <v>1</v>
      </c>
      <c r="L37" s="176"/>
      <c r="M37" s="175">
        <v>1</v>
      </c>
      <c r="N37" s="176"/>
      <c r="O37" s="175">
        <v>0</v>
      </c>
      <c r="P37" s="176"/>
      <c r="Q37" s="175">
        <v>1</v>
      </c>
      <c r="R37" s="176"/>
      <c r="S37" s="175">
        <v>1</v>
      </c>
      <c r="T37" s="176"/>
      <c r="U37" s="175">
        <v>0</v>
      </c>
      <c r="V37" s="176"/>
      <c r="W37" s="175">
        <v>0</v>
      </c>
      <c r="X37" s="176"/>
      <c r="Y37" s="175">
        <v>1</v>
      </c>
      <c r="Z37" s="176"/>
      <c r="AA37" s="175">
        <v>1</v>
      </c>
      <c r="AB37" s="176"/>
      <c r="AC37" s="175">
        <v>1</v>
      </c>
      <c r="AD37" s="176"/>
      <c r="AE37" s="175">
        <v>1</v>
      </c>
      <c r="AF37" s="176"/>
      <c r="AG37" s="175">
        <v>1</v>
      </c>
      <c r="AH37" s="176"/>
      <c r="AI37" s="175">
        <v>1</v>
      </c>
      <c r="AJ37" s="176"/>
      <c r="AK37" s="175"/>
      <c r="AL37" s="176"/>
      <c r="AM37" s="175"/>
      <c r="AN37" s="176"/>
      <c r="AO37" s="175"/>
      <c r="AP37" s="176"/>
      <c r="AQ37" s="175">
        <f>+'TABULACION GENERAL'!AA30</f>
        <v>15</v>
      </c>
      <c r="AR37" s="176"/>
      <c r="AS37" s="159">
        <f t="shared" si="1"/>
        <v>68.18181818181819</v>
      </c>
      <c r="AT37" s="160"/>
    </row>
    <row r="38" spans="2:46" ht="17.25" customHeight="1" thickBot="1">
      <c r="B38" s="121"/>
      <c r="C38" s="178"/>
      <c r="D38" s="11" t="str">
        <f>+'TABULACION GENERAL'!D31</f>
        <v>b) Importante</v>
      </c>
      <c r="E38" s="161">
        <v>0</v>
      </c>
      <c r="F38" s="162">
        <v>0</v>
      </c>
      <c r="G38" s="161">
        <v>0</v>
      </c>
      <c r="H38" s="162"/>
      <c r="I38" s="161">
        <v>1</v>
      </c>
      <c r="J38" s="162"/>
      <c r="K38" s="161">
        <v>0</v>
      </c>
      <c r="L38" s="162"/>
      <c r="M38" s="161">
        <v>0</v>
      </c>
      <c r="N38" s="162"/>
      <c r="O38" s="161">
        <v>1</v>
      </c>
      <c r="P38" s="162"/>
      <c r="Q38" s="161">
        <v>1</v>
      </c>
      <c r="R38" s="162"/>
      <c r="S38" s="161">
        <v>1</v>
      </c>
      <c r="T38" s="162"/>
      <c r="U38" s="161">
        <v>0</v>
      </c>
      <c r="V38" s="162"/>
      <c r="W38" s="161">
        <v>0</v>
      </c>
      <c r="X38" s="162"/>
      <c r="Y38" s="161">
        <v>1</v>
      </c>
      <c r="Z38" s="162"/>
      <c r="AA38" s="161">
        <v>0</v>
      </c>
      <c r="AB38" s="162"/>
      <c r="AC38" s="161">
        <v>0</v>
      </c>
      <c r="AD38" s="162"/>
      <c r="AE38" s="161">
        <v>1</v>
      </c>
      <c r="AF38" s="162"/>
      <c r="AG38" s="161">
        <v>1</v>
      </c>
      <c r="AH38" s="162"/>
      <c r="AI38" s="161">
        <v>1</v>
      </c>
      <c r="AJ38" s="162"/>
      <c r="AK38" s="161"/>
      <c r="AL38" s="162"/>
      <c r="AM38" s="161"/>
      <c r="AN38" s="162"/>
      <c r="AO38" s="161"/>
      <c r="AP38" s="162"/>
      <c r="AQ38" s="175">
        <f>+'TABULACION GENERAL'!AA31</f>
        <v>7</v>
      </c>
      <c r="AR38" s="176"/>
      <c r="AS38" s="159">
        <f t="shared" si="1"/>
        <v>31.818181818181817</v>
      </c>
      <c r="AT38" s="160"/>
    </row>
    <row r="39" spans="2:46" ht="17.25" customHeight="1" thickBot="1">
      <c r="B39" s="121"/>
      <c r="C39" s="178"/>
      <c r="D39" s="11" t="str">
        <f>+'TABULACION GENERAL'!D32</f>
        <v>c) Sin Importancia</v>
      </c>
      <c r="E39" s="161">
        <v>0</v>
      </c>
      <c r="F39" s="162">
        <v>0</v>
      </c>
      <c r="G39" s="161">
        <v>0</v>
      </c>
      <c r="H39" s="162"/>
      <c r="I39" s="161">
        <v>1</v>
      </c>
      <c r="J39" s="162"/>
      <c r="K39" s="161">
        <v>0</v>
      </c>
      <c r="L39" s="162"/>
      <c r="M39" s="161">
        <v>1</v>
      </c>
      <c r="N39" s="162"/>
      <c r="O39" s="161">
        <v>1</v>
      </c>
      <c r="P39" s="162"/>
      <c r="Q39" s="161">
        <v>0</v>
      </c>
      <c r="R39" s="162"/>
      <c r="S39" s="161">
        <v>0</v>
      </c>
      <c r="T39" s="162"/>
      <c r="U39" s="161">
        <v>1</v>
      </c>
      <c r="V39" s="162"/>
      <c r="W39" s="161">
        <v>0</v>
      </c>
      <c r="X39" s="162"/>
      <c r="Y39" s="161">
        <v>0</v>
      </c>
      <c r="Z39" s="162"/>
      <c r="AA39" s="161">
        <v>0</v>
      </c>
      <c r="AB39" s="162"/>
      <c r="AC39" s="161">
        <v>0</v>
      </c>
      <c r="AD39" s="162"/>
      <c r="AE39" s="161">
        <v>1</v>
      </c>
      <c r="AF39" s="162"/>
      <c r="AG39" s="161">
        <v>1</v>
      </c>
      <c r="AH39" s="162"/>
      <c r="AI39" s="161">
        <v>0</v>
      </c>
      <c r="AJ39" s="162"/>
      <c r="AK39" s="161"/>
      <c r="AL39" s="162"/>
      <c r="AM39" s="161"/>
      <c r="AN39" s="162"/>
      <c r="AO39" s="161"/>
      <c r="AP39" s="162"/>
      <c r="AQ39" s="175">
        <f>+'TABULACION GENERAL'!AA32</f>
        <v>0</v>
      </c>
      <c r="AR39" s="176"/>
      <c r="AS39" s="159">
        <f t="shared" si="1"/>
        <v>0</v>
      </c>
      <c r="AT39" s="160"/>
    </row>
    <row r="40" spans="2:46" s="95" customFormat="1" ht="17.25" customHeight="1" thickBot="1">
      <c r="B40" s="98"/>
      <c r="C40" s="99" t="s">
        <v>2</v>
      </c>
      <c r="D40" s="100"/>
      <c r="E40" s="101"/>
      <c r="F40" s="102"/>
      <c r="G40" s="101"/>
      <c r="H40" s="102"/>
      <c r="I40" s="101"/>
      <c r="J40" s="102"/>
      <c r="K40" s="101"/>
      <c r="L40" s="102"/>
      <c r="M40" s="101"/>
      <c r="N40" s="102"/>
      <c r="O40" s="101"/>
      <c r="P40" s="102"/>
      <c r="Q40" s="101"/>
      <c r="R40" s="102"/>
      <c r="S40" s="101"/>
      <c r="T40" s="102"/>
      <c r="U40" s="101"/>
      <c r="V40" s="102"/>
      <c r="W40" s="101"/>
      <c r="X40" s="102"/>
      <c r="Y40" s="101"/>
      <c r="Z40" s="102"/>
      <c r="AA40" s="101"/>
      <c r="AB40" s="102"/>
      <c r="AC40" s="101"/>
      <c r="AD40" s="102"/>
      <c r="AE40" s="101"/>
      <c r="AF40" s="102"/>
      <c r="AG40" s="101"/>
      <c r="AH40" s="102"/>
      <c r="AI40" s="101"/>
      <c r="AJ40" s="102"/>
      <c r="AK40" s="101"/>
      <c r="AL40" s="102"/>
      <c r="AM40" s="101"/>
      <c r="AN40" s="102"/>
      <c r="AO40" s="101"/>
      <c r="AP40" s="102"/>
      <c r="AQ40" s="103" t="str">
        <f>+'TABULACION GENERAL'!D33</f>
        <v>SI</v>
      </c>
      <c r="AR40" s="103" t="str">
        <f>+'TABULACION GENERAL'!D34</f>
        <v>NO</v>
      </c>
      <c r="AS40" s="104"/>
      <c r="AT40" s="104"/>
    </row>
    <row r="41" spans="2:46" ht="42" customHeight="1" thickBot="1">
      <c r="B41" s="4">
        <f>+B37+1</f>
        <v>9</v>
      </c>
      <c r="C41" s="23" t="str">
        <f>+'TABULACION GENERAL'!C33</f>
        <v>9.  ¿La Informacion Presentada en la Audiencia Publica cumplio con sus espectativas:?</v>
      </c>
      <c r="D41" s="105"/>
      <c r="E41" s="167" t="s">
        <v>45</v>
      </c>
      <c r="F41" s="168"/>
      <c r="G41" s="173" t="s">
        <v>12</v>
      </c>
      <c r="H41" s="174"/>
      <c r="I41" s="167" t="s">
        <v>15</v>
      </c>
      <c r="J41" s="168"/>
      <c r="K41" s="173" t="s">
        <v>9</v>
      </c>
      <c r="L41" s="174"/>
      <c r="M41" s="167" t="s">
        <v>20</v>
      </c>
      <c r="N41" s="168"/>
      <c r="O41" s="173" t="str">
        <f>+K41</f>
        <v>No Responde</v>
      </c>
      <c r="P41" s="174"/>
      <c r="Q41" s="171" t="s">
        <v>28</v>
      </c>
      <c r="R41" s="172"/>
      <c r="S41" s="171" t="s">
        <v>31</v>
      </c>
      <c r="T41" s="172"/>
      <c r="U41" s="171" t="s">
        <v>34</v>
      </c>
      <c r="V41" s="172"/>
      <c r="W41" s="171" t="s">
        <v>37</v>
      </c>
      <c r="X41" s="172"/>
      <c r="Y41" s="171" t="s">
        <v>40</v>
      </c>
      <c r="Z41" s="172"/>
      <c r="AA41" s="173" t="s">
        <v>43</v>
      </c>
      <c r="AB41" s="174"/>
      <c r="AC41" s="167" t="s">
        <v>48</v>
      </c>
      <c r="AD41" s="168"/>
      <c r="AE41" s="167" t="s">
        <v>51</v>
      </c>
      <c r="AF41" s="168"/>
      <c r="AG41" s="167" t="s">
        <v>54</v>
      </c>
      <c r="AH41" s="168"/>
      <c r="AI41" s="167" t="s">
        <v>56</v>
      </c>
      <c r="AJ41" s="168"/>
      <c r="AK41" s="169"/>
      <c r="AL41" s="170"/>
      <c r="AM41" s="169"/>
      <c r="AN41" s="170"/>
      <c r="AO41" s="169"/>
      <c r="AP41" s="170"/>
      <c r="AQ41" s="22">
        <f>+'TABULACION GENERAL'!AA33</f>
        <v>18</v>
      </c>
      <c r="AR41" s="106">
        <f>+'TABULACION GENERAL'!AA34</f>
        <v>1</v>
      </c>
      <c r="AS41" s="96">
        <f>+AQ41*100/19</f>
        <v>94.73684210526316</v>
      </c>
      <c r="AT41" s="96">
        <f>+AR41*100/19</f>
        <v>5.2631578947368425</v>
      </c>
    </row>
    <row r="42" spans="2:46" ht="21" customHeight="1" thickBot="1">
      <c r="B42" s="117">
        <f>+B41+1</f>
        <v>10</v>
      </c>
      <c r="C42" s="202" t="str">
        <f>+'TABULACION GENERAL'!C36</f>
        <v>10.  ¿En una escala de 1 a 5 (Donde 1 es el  menor grado y 5 es el mayor grado) califique la gestion de la entidad de acuerdo a lo presentado en la presente audiencia publica::?</v>
      </c>
      <c r="D42" s="107">
        <f>+'TABULACION GENERAL'!D36</f>
        <v>1</v>
      </c>
      <c r="E42" s="191" t="s">
        <v>7</v>
      </c>
      <c r="F42" s="192"/>
      <c r="G42" s="191" t="s">
        <v>7</v>
      </c>
      <c r="H42" s="192"/>
      <c r="I42" s="183" t="s">
        <v>13</v>
      </c>
      <c r="J42" s="184"/>
      <c r="K42" s="191" t="s">
        <v>18</v>
      </c>
      <c r="L42" s="192"/>
      <c r="M42" s="183" t="s">
        <v>17</v>
      </c>
      <c r="N42" s="184"/>
      <c r="O42" s="183" t="s">
        <v>21</v>
      </c>
      <c r="P42" s="184"/>
      <c r="Q42" s="183" t="s">
        <v>26</v>
      </c>
      <c r="R42" s="184"/>
      <c r="S42" s="183" t="s">
        <v>29</v>
      </c>
      <c r="T42" s="184"/>
      <c r="U42" s="183" t="s">
        <v>32</v>
      </c>
      <c r="V42" s="184"/>
      <c r="W42" s="183" t="s">
        <v>35</v>
      </c>
      <c r="X42" s="184"/>
      <c r="Y42" s="183" t="s">
        <v>38</v>
      </c>
      <c r="Z42" s="184"/>
      <c r="AA42" s="183" t="s">
        <v>41</v>
      </c>
      <c r="AB42" s="184"/>
      <c r="AC42" s="183" t="s">
        <v>46</v>
      </c>
      <c r="AD42" s="184"/>
      <c r="AE42" s="183" t="s">
        <v>49</v>
      </c>
      <c r="AF42" s="184"/>
      <c r="AG42" s="183" t="s">
        <v>52</v>
      </c>
      <c r="AH42" s="184"/>
      <c r="AI42" s="183" t="s">
        <v>55</v>
      </c>
      <c r="AJ42" s="184"/>
      <c r="AK42" s="185"/>
      <c r="AL42" s="186"/>
      <c r="AM42" s="185"/>
      <c r="AN42" s="186"/>
      <c r="AO42" s="185"/>
      <c r="AP42" s="186"/>
      <c r="AQ42" s="189">
        <f>+'TABULACION GENERAL'!AA36</f>
        <v>0</v>
      </c>
      <c r="AR42" s="190"/>
      <c r="AS42" s="159">
        <f>+AQ42*100/22</f>
        <v>0</v>
      </c>
      <c r="AT42" s="160"/>
    </row>
    <row r="43" spans="2:46" ht="21" customHeight="1" thickBot="1">
      <c r="B43" s="121"/>
      <c r="C43" s="203"/>
      <c r="D43" s="107">
        <f>+'TABULACION GENERAL'!D37</f>
        <v>2</v>
      </c>
      <c r="E43" s="35"/>
      <c r="F43" s="87"/>
      <c r="G43" s="35"/>
      <c r="H43" s="87"/>
      <c r="I43" s="29"/>
      <c r="J43" s="30"/>
      <c r="K43" s="35"/>
      <c r="L43" s="87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  <c r="Z43" s="30"/>
      <c r="AA43" s="29"/>
      <c r="AB43" s="30"/>
      <c r="AC43" s="29"/>
      <c r="AD43" s="30"/>
      <c r="AE43" s="29"/>
      <c r="AF43" s="30"/>
      <c r="AG43" s="29"/>
      <c r="AH43" s="30"/>
      <c r="AI43" s="29"/>
      <c r="AJ43" s="30"/>
      <c r="AK43" s="31"/>
      <c r="AL43" s="32"/>
      <c r="AM43" s="31"/>
      <c r="AN43" s="32"/>
      <c r="AO43" s="31"/>
      <c r="AP43" s="32"/>
      <c r="AQ43" s="189">
        <f>+'TABULACION GENERAL'!AA37</f>
        <v>0</v>
      </c>
      <c r="AR43" s="190"/>
      <c r="AS43" s="159">
        <f>+AQ43*100/22</f>
        <v>0</v>
      </c>
      <c r="AT43" s="160"/>
    </row>
    <row r="44" spans="2:46" ht="21" customHeight="1" thickBot="1">
      <c r="B44" s="121"/>
      <c r="C44" s="203"/>
      <c r="D44" s="107">
        <f>+'TABULACION GENERAL'!D38</f>
        <v>3</v>
      </c>
      <c r="E44" s="35"/>
      <c r="F44" s="87"/>
      <c r="G44" s="35"/>
      <c r="H44" s="87"/>
      <c r="I44" s="29"/>
      <c r="J44" s="30"/>
      <c r="K44" s="35"/>
      <c r="L44" s="87"/>
      <c r="M44" s="29"/>
      <c r="N44" s="30"/>
      <c r="O44" s="29"/>
      <c r="P44" s="30"/>
      <c r="Q44" s="29"/>
      <c r="R44" s="30"/>
      <c r="S44" s="29"/>
      <c r="T44" s="30"/>
      <c r="U44" s="29"/>
      <c r="V44" s="30"/>
      <c r="W44" s="29"/>
      <c r="X44" s="30"/>
      <c r="Y44" s="29"/>
      <c r="Z44" s="30"/>
      <c r="AA44" s="29"/>
      <c r="AB44" s="30"/>
      <c r="AC44" s="29"/>
      <c r="AD44" s="30"/>
      <c r="AE44" s="29"/>
      <c r="AF44" s="30"/>
      <c r="AG44" s="29"/>
      <c r="AH44" s="30"/>
      <c r="AI44" s="29"/>
      <c r="AJ44" s="30"/>
      <c r="AK44" s="31"/>
      <c r="AL44" s="32"/>
      <c r="AM44" s="31"/>
      <c r="AN44" s="32"/>
      <c r="AO44" s="31"/>
      <c r="AP44" s="32"/>
      <c r="AQ44" s="189">
        <f>+'TABULACION GENERAL'!AA38</f>
        <v>2</v>
      </c>
      <c r="AR44" s="190"/>
      <c r="AS44" s="159">
        <f>+AQ44*100/19</f>
        <v>10.526315789473685</v>
      </c>
      <c r="AT44" s="160"/>
    </row>
    <row r="45" spans="2:46" ht="21" customHeight="1" thickBot="1">
      <c r="B45" s="121"/>
      <c r="C45" s="203"/>
      <c r="D45" s="107">
        <f>+'TABULACION GENERAL'!D39</f>
        <v>4</v>
      </c>
      <c r="E45" s="35"/>
      <c r="F45" s="87"/>
      <c r="G45" s="35"/>
      <c r="H45" s="87"/>
      <c r="I45" s="29"/>
      <c r="J45" s="30"/>
      <c r="K45" s="35"/>
      <c r="L45" s="87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  <c r="Z45" s="30"/>
      <c r="AA45" s="29"/>
      <c r="AB45" s="30"/>
      <c r="AC45" s="29"/>
      <c r="AD45" s="30"/>
      <c r="AE45" s="29"/>
      <c r="AF45" s="30"/>
      <c r="AG45" s="29"/>
      <c r="AH45" s="30"/>
      <c r="AI45" s="29"/>
      <c r="AJ45" s="30"/>
      <c r="AK45" s="31"/>
      <c r="AL45" s="32"/>
      <c r="AM45" s="31"/>
      <c r="AN45" s="32"/>
      <c r="AO45" s="31"/>
      <c r="AP45" s="32"/>
      <c r="AQ45" s="189">
        <f>+'TABULACION GENERAL'!AA39</f>
        <v>11</v>
      </c>
      <c r="AR45" s="190"/>
      <c r="AS45" s="159">
        <f>+AQ45*100/19</f>
        <v>57.89473684210526</v>
      </c>
      <c r="AT45" s="160"/>
    </row>
    <row r="46" spans="2:46" ht="21" customHeight="1" thickBot="1">
      <c r="B46" s="118"/>
      <c r="C46" s="204"/>
      <c r="D46" s="107">
        <f>+'TABULACION GENERAL'!D40</f>
        <v>5</v>
      </c>
      <c r="E46" s="35"/>
      <c r="F46" s="87"/>
      <c r="G46" s="35"/>
      <c r="H46" s="87"/>
      <c r="I46" s="29"/>
      <c r="J46" s="30"/>
      <c r="K46" s="35"/>
      <c r="L46" s="87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31"/>
      <c r="AL46" s="32"/>
      <c r="AM46" s="31"/>
      <c r="AN46" s="32"/>
      <c r="AO46" s="31"/>
      <c r="AP46" s="32"/>
      <c r="AQ46" s="189">
        <f>+'TABULACION GENERAL'!AA40</f>
        <v>6</v>
      </c>
      <c r="AR46" s="190"/>
      <c r="AS46" s="159">
        <f>+AQ46*100/19</f>
        <v>31.57894736842105</v>
      </c>
      <c r="AT46" s="160"/>
    </row>
    <row r="47" spans="2:46" s="95" customFormat="1" ht="17.25" customHeight="1" thickBot="1">
      <c r="B47" s="98"/>
      <c r="C47" s="99" t="s">
        <v>2</v>
      </c>
      <c r="D47" s="100"/>
      <c r="E47" s="101"/>
      <c r="F47" s="102"/>
      <c r="G47" s="101"/>
      <c r="H47" s="102"/>
      <c r="I47" s="101"/>
      <c r="J47" s="102"/>
      <c r="K47" s="101"/>
      <c r="L47" s="102"/>
      <c r="M47" s="101"/>
      <c r="N47" s="102"/>
      <c r="O47" s="101"/>
      <c r="P47" s="102"/>
      <c r="Q47" s="101"/>
      <c r="R47" s="102"/>
      <c r="S47" s="101"/>
      <c r="T47" s="102"/>
      <c r="U47" s="101"/>
      <c r="V47" s="102"/>
      <c r="W47" s="101"/>
      <c r="X47" s="102"/>
      <c r="Y47" s="101"/>
      <c r="Z47" s="102"/>
      <c r="AA47" s="101"/>
      <c r="AB47" s="102"/>
      <c r="AC47" s="101"/>
      <c r="AD47" s="102"/>
      <c r="AE47" s="101"/>
      <c r="AF47" s="102"/>
      <c r="AG47" s="101"/>
      <c r="AH47" s="102"/>
      <c r="AI47" s="101"/>
      <c r="AJ47" s="102"/>
      <c r="AK47" s="101"/>
      <c r="AL47" s="102"/>
      <c r="AM47" s="101"/>
      <c r="AN47" s="102"/>
      <c r="AO47" s="101"/>
      <c r="AP47" s="102"/>
      <c r="AQ47" s="103" t="str">
        <f>+'TABULACION GENERAL'!D41</f>
        <v>SI</v>
      </c>
      <c r="AR47" s="103" t="str">
        <f>+'TABULACION GENERAL'!D42</f>
        <v>NO</v>
      </c>
      <c r="AS47" s="104"/>
      <c r="AT47" s="104"/>
    </row>
    <row r="48" spans="2:46" ht="42" customHeight="1" thickBot="1">
      <c r="B48" s="4">
        <f>+B42+1</f>
        <v>11</v>
      </c>
      <c r="C48" s="23" t="str">
        <f>+'TABULACION GENERAL'!C41</f>
        <v>11.  ¿volveria a participar en otra Audiencia Publica de esta Entidad?</v>
      </c>
      <c r="D48" s="105"/>
      <c r="E48" s="167" t="s">
        <v>45</v>
      </c>
      <c r="F48" s="168"/>
      <c r="G48" s="173" t="s">
        <v>12</v>
      </c>
      <c r="H48" s="174"/>
      <c r="I48" s="167" t="s">
        <v>15</v>
      </c>
      <c r="J48" s="168"/>
      <c r="K48" s="173" t="s">
        <v>9</v>
      </c>
      <c r="L48" s="174"/>
      <c r="M48" s="167" t="s">
        <v>20</v>
      </c>
      <c r="N48" s="168"/>
      <c r="O48" s="173" t="str">
        <f>+K48</f>
        <v>No Responde</v>
      </c>
      <c r="P48" s="174"/>
      <c r="Q48" s="171" t="s">
        <v>28</v>
      </c>
      <c r="R48" s="172"/>
      <c r="S48" s="171" t="s">
        <v>31</v>
      </c>
      <c r="T48" s="172"/>
      <c r="U48" s="171" t="s">
        <v>34</v>
      </c>
      <c r="V48" s="172"/>
      <c r="W48" s="171" t="s">
        <v>37</v>
      </c>
      <c r="X48" s="172"/>
      <c r="Y48" s="171" t="s">
        <v>40</v>
      </c>
      <c r="Z48" s="172"/>
      <c r="AA48" s="173" t="s">
        <v>43</v>
      </c>
      <c r="AB48" s="174"/>
      <c r="AC48" s="167" t="s">
        <v>48</v>
      </c>
      <c r="AD48" s="168"/>
      <c r="AE48" s="167" t="s">
        <v>51</v>
      </c>
      <c r="AF48" s="168"/>
      <c r="AG48" s="167" t="s">
        <v>54</v>
      </c>
      <c r="AH48" s="168"/>
      <c r="AI48" s="167" t="s">
        <v>56</v>
      </c>
      <c r="AJ48" s="168"/>
      <c r="AK48" s="169"/>
      <c r="AL48" s="170"/>
      <c r="AM48" s="169"/>
      <c r="AN48" s="170"/>
      <c r="AO48" s="169"/>
      <c r="AP48" s="170"/>
      <c r="AQ48" s="22">
        <f>+'TABULACION GENERAL'!AA41</f>
        <v>19</v>
      </c>
      <c r="AR48" s="106">
        <f>+'TABULACION GENERAL'!AA42</f>
        <v>0</v>
      </c>
      <c r="AS48" s="96">
        <f>+AQ48*5.26315789473684</f>
        <v>100</v>
      </c>
      <c r="AT48" s="108">
        <f>+AR48*6.25</f>
        <v>0</v>
      </c>
    </row>
  </sheetData>
  <sheetProtection/>
  <mergeCells count="333">
    <mergeCell ref="AS28:AT28"/>
    <mergeCell ref="AS29:AT29"/>
    <mergeCell ref="AS30:AT30"/>
    <mergeCell ref="C33:C36"/>
    <mergeCell ref="AQ33:AR33"/>
    <mergeCell ref="AQ34:AR34"/>
    <mergeCell ref="AQ35:AR35"/>
    <mergeCell ref="AQ36:AR36"/>
    <mergeCell ref="AS33:AT33"/>
    <mergeCell ref="AS34:AT34"/>
    <mergeCell ref="B23:B30"/>
    <mergeCell ref="AQ24:AR24"/>
    <mergeCell ref="AQ25:AR25"/>
    <mergeCell ref="AQ26:AR26"/>
    <mergeCell ref="AQ27:AR27"/>
    <mergeCell ref="AQ28:AR28"/>
    <mergeCell ref="AQ29:AR29"/>
    <mergeCell ref="AQ30:AR30"/>
    <mergeCell ref="AQ23:AR23"/>
    <mergeCell ref="Q23:R23"/>
    <mergeCell ref="B8:AR8"/>
    <mergeCell ref="B10:AR10"/>
    <mergeCell ref="B11:B13"/>
    <mergeCell ref="C11:C13"/>
    <mergeCell ref="D11:D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35:AT35"/>
    <mergeCell ref="AS36:AT36"/>
    <mergeCell ref="B42:B46"/>
    <mergeCell ref="C42:C46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B19:B22"/>
    <mergeCell ref="C19:C22"/>
    <mergeCell ref="E19:F19"/>
    <mergeCell ref="G19:H19"/>
    <mergeCell ref="I19:J19"/>
    <mergeCell ref="K19:L19"/>
    <mergeCell ref="E22:F22"/>
    <mergeCell ref="G22:H22"/>
    <mergeCell ref="I22:J22"/>
    <mergeCell ref="K22:L22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Q42:AR42"/>
    <mergeCell ref="AS42:AT42"/>
    <mergeCell ref="AQ43:AR43"/>
    <mergeCell ref="AS43:AT43"/>
    <mergeCell ref="AG21:AH21"/>
    <mergeCell ref="AI21:AJ21"/>
    <mergeCell ref="AK21:AL21"/>
    <mergeCell ref="AM21:AN21"/>
    <mergeCell ref="AO21:AP21"/>
    <mergeCell ref="AQ21:AR21"/>
    <mergeCell ref="AQ44:AR44"/>
    <mergeCell ref="AS44:AT44"/>
    <mergeCell ref="AQ45:AR45"/>
    <mergeCell ref="AS45:AT45"/>
    <mergeCell ref="AQ46:AR46"/>
    <mergeCell ref="AS46:AT46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E23:F23"/>
    <mergeCell ref="G23:H23"/>
    <mergeCell ref="I23:J23"/>
    <mergeCell ref="K23:L23"/>
    <mergeCell ref="M23:N23"/>
    <mergeCell ref="O23:P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O48:AP48"/>
    <mergeCell ref="AK37:AL37"/>
    <mergeCell ref="AM37:AN37"/>
    <mergeCell ref="AO37:AP37"/>
    <mergeCell ref="AG38:AH38"/>
    <mergeCell ref="AO38:AP38"/>
    <mergeCell ref="AM39:AN39"/>
    <mergeCell ref="AM42:AN42"/>
    <mergeCell ref="AO42:AP42"/>
    <mergeCell ref="B33:B36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Q37:AR37"/>
    <mergeCell ref="B37:B39"/>
    <mergeCell ref="C37:C39"/>
    <mergeCell ref="E37:F37"/>
    <mergeCell ref="G37:H37"/>
    <mergeCell ref="I37:J37"/>
    <mergeCell ref="K37:L37"/>
    <mergeCell ref="M37:N37"/>
    <mergeCell ref="E38:F38"/>
    <mergeCell ref="G38:H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Q38:AR38"/>
    <mergeCell ref="E39:F39"/>
    <mergeCell ref="G39:H39"/>
    <mergeCell ref="I39:J39"/>
    <mergeCell ref="K39:L39"/>
    <mergeCell ref="M39:N39"/>
    <mergeCell ref="U38:V38"/>
    <mergeCell ref="W38:X38"/>
    <mergeCell ref="Y38:Z38"/>
    <mergeCell ref="O39:P39"/>
    <mergeCell ref="Q39:R39"/>
    <mergeCell ref="S39:T39"/>
    <mergeCell ref="U39:V39"/>
    <mergeCell ref="AO39:AP39"/>
    <mergeCell ref="AQ39:AR39"/>
    <mergeCell ref="W39:X39"/>
    <mergeCell ref="Y39:Z39"/>
    <mergeCell ref="AA39:AB39"/>
    <mergeCell ref="AI39:AJ39"/>
    <mergeCell ref="AK39:AL39"/>
    <mergeCell ref="AC39:AD39"/>
    <mergeCell ref="AE39:AF39"/>
    <mergeCell ref="AG39:AH39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S39:AT39"/>
    <mergeCell ref="AM41:AN41"/>
    <mergeCell ref="AO41:AP41"/>
    <mergeCell ref="AS11:AT11"/>
    <mergeCell ref="AS12:AT12"/>
    <mergeCell ref="AS19:AT19"/>
    <mergeCell ref="AS20:AT20"/>
    <mergeCell ref="AS21:AT21"/>
    <mergeCell ref="AS23:AT23"/>
    <mergeCell ref="AS22:AT22"/>
    <mergeCell ref="C23:C29"/>
    <mergeCell ref="AS24:AT24"/>
    <mergeCell ref="AS25:AT25"/>
    <mergeCell ref="AS26:AT26"/>
    <mergeCell ref="AS27:AT27"/>
    <mergeCell ref="AS38:AT38"/>
    <mergeCell ref="AS37:AT37"/>
    <mergeCell ref="AI38:AJ38"/>
    <mergeCell ref="AK38:AL38"/>
    <mergeCell ref="AM38:AN38"/>
  </mergeCells>
  <printOptions/>
  <pageMargins left="0.31496062992125984" right="0.31496062992125984" top="0.35433070866141736" bottom="0.15748031496062992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" sqref="B2"/>
    </sheetView>
  </sheetViews>
  <sheetFormatPr defaultColWidth="11.421875" defaultRowHeight="15"/>
  <cols>
    <col min="2" max="2" width="5.57421875" style="1" customWidth="1"/>
    <col min="3" max="3" width="8.00390625" style="0" customWidth="1"/>
    <col min="4" max="4" width="17.00390625" style="7" customWidth="1"/>
    <col min="5" max="5" width="10.7109375" style="7" customWidth="1"/>
    <col min="6" max="6" width="42.421875" style="7" customWidth="1"/>
  </cols>
  <sheetData>
    <row r="1" spans="2:6" ht="21.75" thickBot="1">
      <c r="B1" s="216" t="s">
        <v>122</v>
      </c>
      <c r="C1" s="217"/>
      <c r="D1" s="217"/>
      <c r="E1" s="217"/>
      <c r="F1" s="218"/>
    </row>
    <row r="2" ht="15.75" thickBot="1"/>
    <row r="3" spans="1:7" ht="30.75" customHeight="1" thickBot="1">
      <c r="A3" s="2"/>
      <c r="B3" s="22" t="s">
        <v>1</v>
      </c>
      <c r="C3" s="22" t="s">
        <v>62</v>
      </c>
      <c r="D3" s="22" t="s">
        <v>61</v>
      </c>
      <c r="E3" s="214" t="s">
        <v>121</v>
      </c>
      <c r="F3" s="215"/>
      <c r="G3" s="2"/>
    </row>
    <row r="4" spans="1:7" ht="28.5" customHeight="1" thickBot="1">
      <c r="A4" s="2"/>
      <c r="B4" s="219">
        <v>1</v>
      </c>
      <c r="C4" s="221">
        <f>+'TABULACION GENERAL'!B33</f>
        <v>9</v>
      </c>
      <c r="D4" s="202" t="str">
        <f>+'TABULACION GENERAL'!C33</f>
        <v>9.  ¿La Informacion Presentada en la Audiencia Publica cumplio con sus espectativas:?</v>
      </c>
      <c r="E4" s="223" t="str">
        <f>+'TABULACION GENERAL'!D35</f>
        <v>?POR QUE?</v>
      </c>
      <c r="F4" s="24" t="str">
        <f>+'TABULACION GENERAL'!E35</f>
        <v>Por que Abarco todos los procesos</v>
      </c>
      <c r="G4" s="2"/>
    </row>
    <row r="5" spans="1:7" ht="28.5" customHeight="1" thickBot="1">
      <c r="A5" s="2"/>
      <c r="B5" s="220"/>
      <c r="C5" s="222"/>
      <c r="D5" s="203"/>
      <c r="E5" s="224"/>
      <c r="F5" s="24" t="str">
        <f>+'TABULACION GENERAL'!H35</f>
        <v>Fue Amplia y Clara. De acuerdo a su informe de gestion</v>
      </c>
      <c r="G5" s="2"/>
    </row>
    <row r="6" spans="1:7" ht="28.5" customHeight="1" thickBot="1">
      <c r="A6" s="2"/>
      <c r="B6" s="220"/>
      <c r="C6" s="222"/>
      <c r="D6" s="203"/>
      <c r="E6" s="224"/>
      <c r="F6" s="24" t="str">
        <f>+'TABULACION GENERAL'!J35</f>
        <v>Impacto Social- Estan Creciendo - Felicitaciones</v>
      </c>
      <c r="G6" s="2"/>
    </row>
    <row r="7" spans="1:7" ht="28.5" customHeight="1" thickBot="1">
      <c r="A7" s="2"/>
      <c r="B7" s="220"/>
      <c r="C7" s="222"/>
      <c r="D7" s="203"/>
      <c r="E7" s="224"/>
      <c r="F7" s="24" t="str">
        <f>+'TABULACION GENERAL'!K35</f>
        <v>Forma Amplia </v>
      </c>
      <c r="G7" s="2"/>
    </row>
    <row r="8" spans="1:7" ht="28.5" customHeight="1" thickBot="1">
      <c r="A8" s="2"/>
      <c r="B8" s="220"/>
      <c r="C8" s="222"/>
      <c r="D8" s="203"/>
      <c r="E8" s="224"/>
      <c r="F8" s="24" t="str">
        <f>+'TABULACION GENERAL'!O35</f>
        <v>Mostro de forma clara la Institucion</v>
      </c>
      <c r="G8" s="2"/>
    </row>
    <row r="9" spans="1:7" ht="28.5" customHeight="1" thickBot="1">
      <c r="A9" s="2"/>
      <c r="B9" s="220"/>
      <c r="C9" s="222"/>
      <c r="D9" s="203"/>
      <c r="E9" s="224"/>
      <c r="F9" s="24" t="str">
        <f>+'TABULACION GENERAL'!Q35</f>
        <v>Menciono Todas las Areas de la Institucion</v>
      </c>
      <c r="G9" s="2"/>
    </row>
    <row r="10" spans="1:7" ht="28.5" customHeight="1" thickBot="1">
      <c r="A10" s="2"/>
      <c r="B10" s="220"/>
      <c r="C10" s="222"/>
      <c r="D10" s="203"/>
      <c r="E10" s="224"/>
      <c r="F10" s="24" t="str">
        <f>+'TABULACION GENERAL'!S35</f>
        <v>Denota que hubo muchas gestion</v>
      </c>
      <c r="G10" s="2"/>
    </row>
    <row r="11" spans="1:7" ht="28.5" customHeight="1" thickBot="1">
      <c r="A11" s="2"/>
      <c r="B11" s="220"/>
      <c r="C11" s="222"/>
      <c r="D11" s="203"/>
      <c r="E11" s="224"/>
      <c r="F11" s="24" t="str">
        <f>+'TABULACION GENERAL'!U35</f>
        <v>Se explico en que se gastan los Recursos</v>
      </c>
      <c r="G11" s="2"/>
    </row>
    <row r="12" spans="1:7" ht="28.5" customHeight="1" thickBot="1">
      <c r="A12" s="2"/>
      <c r="B12" s="220"/>
      <c r="C12" s="222"/>
      <c r="D12" s="203"/>
      <c r="E12" s="224"/>
      <c r="F12" s="24" t="str">
        <f>+'TABULACION GENERAL'!X35</f>
        <v>Amplia mi conocimiento sobre Infotep</v>
      </c>
      <c r="G12" s="2"/>
    </row>
    <row r="13" spans="1:7" ht="30.75" customHeight="1" thickBot="1">
      <c r="A13" s="2"/>
      <c r="B13" s="225"/>
      <c r="C13" s="226"/>
      <c r="D13" s="226"/>
      <c r="E13" s="226"/>
      <c r="F13" s="227"/>
      <c r="G13" s="2"/>
    </row>
    <row r="14" spans="1:7" ht="30.75" customHeight="1" thickBot="1">
      <c r="A14" s="2"/>
      <c r="B14" s="22" t="s">
        <v>1</v>
      </c>
      <c r="C14" s="22" t="s">
        <v>62</v>
      </c>
      <c r="D14" s="22" t="s">
        <v>61</v>
      </c>
      <c r="E14" s="214" t="s">
        <v>120</v>
      </c>
      <c r="F14" s="215"/>
      <c r="G14" s="2"/>
    </row>
    <row r="15" spans="1:7" ht="28.5" customHeight="1" thickBot="1">
      <c r="A15" s="2"/>
      <c r="B15" s="219">
        <v>1</v>
      </c>
      <c r="C15" s="221">
        <f>+'TABULACION GENERAL'!B43</f>
        <v>12</v>
      </c>
      <c r="D15" s="202" t="str">
        <f>+'TABULACION GENERAL'!C43</f>
        <v>12.  Por Favor  proponga un tema de su interes sobre la gestion de   esta entidad para proximas audiencias publicas ?</v>
      </c>
      <c r="E15" s="223" t="str">
        <f>+'TABULACION GENERAL'!D43</f>
        <v>CUAL ?</v>
      </c>
      <c r="F15" s="24" t="str">
        <f>+'TABULACION GENERAL'!I43</f>
        <v>Egresados Vinculados en el mercado laboral </v>
      </c>
      <c r="G15" s="2"/>
    </row>
    <row r="16" spans="1:7" ht="28.5" customHeight="1" thickBot="1">
      <c r="A16" s="2"/>
      <c r="B16" s="220"/>
      <c r="C16" s="222"/>
      <c r="D16" s="203"/>
      <c r="E16" s="224"/>
      <c r="F16" s="24" t="str">
        <f>+'TABULACION GENERAL'!K43</f>
        <v>Equipo de Trabajo y Espacios.</v>
      </c>
      <c r="G16" s="2"/>
    </row>
    <row r="17" spans="1:7" ht="28.5" customHeight="1" thickBot="1">
      <c r="A17" s="2"/>
      <c r="B17" s="220"/>
      <c r="C17" s="222"/>
      <c r="D17" s="203"/>
      <c r="E17" s="224"/>
      <c r="F17" s="24" t="str">
        <f>+'TABULACION GENERAL'!M43</f>
        <v>Firma de Convenios Especificos</v>
      </c>
      <c r="G17" s="2"/>
    </row>
    <row r="18" spans="1:7" ht="28.5" customHeight="1" thickBot="1">
      <c r="A18" s="2"/>
      <c r="B18" s="220"/>
      <c r="C18" s="222"/>
      <c r="D18" s="203"/>
      <c r="E18" s="224"/>
      <c r="F18" s="24" t="str">
        <f>+'TABULACION GENERAL'!O43</f>
        <v>Proteccion de la Flora y Fauna  delArchipielago</v>
      </c>
      <c r="G18" s="2"/>
    </row>
    <row r="19" spans="1:7" ht="28.5" customHeight="1" thickBot="1">
      <c r="A19" s="2"/>
      <c r="B19" s="220"/>
      <c r="C19" s="222"/>
      <c r="D19" s="203"/>
      <c r="E19" s="224"/>
      <c r="F19" s="24" t="str">
        <f>+'TABULACION GENERAL'!S43</f>
        <v>Convenio so desarrollo de actividades artisticas como Formacion</v>
      </c>
      <c r="G19" s="2"/>
    </row>
    <row r="20" spans="1:7" ht="28.5" customHeight="1" thickBot="1">
      <c r="A20" s="2"/>
      <c r="B20" s="220"/>
      <c r="C20" s="222"/>
      <c r="D20" s="203"/>
      <c r="E20" s="224"/>
      <c r="F20" s="24"/>
      <c r="G20" s="2"/>
    </row>
    <row r="21" spans="1:7" ht="15.75" customHeight="1" thickBot="1">
      <c r="A21" s="2"/>
      <c r="B21" s="228"/>
      <c r="C21" s="229"/>
      <c r="D21" s="204"/>
      <c r="E21" s="230"/>
      <c r="F21" s="24"/>
      <c r="G21" s="2"/>
    </row>
  </sheetData>
  <sheetProtection/>
  <mergeCells count="12">
    <mergeCell ref="E14:F14"/>
    <mergeCell ref="B13:F13"/>
    <mergeCell ref="B15:B21"/>
    <mergeCell ref="C15:C21"/>
    <mergeCell ref="D15:D21"/>
    <mergeCell ref="E15:E21"/>
    <mergeCell ref="E3:F3"/>
    <mergeCell ref="B1:F1"/>
    <mergeCell ref="B4:B12"/>
    <mergeCell ref="C4:C12"/>
    <mergeCell ref="D4:D12"/>
    <mergeCell ref="E4:E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ADMINFOTEP</cp:lastModifiedBy>
  <cp:lastPrinted>2015-07-31T15:47:56Z</cp:lastPrinted>
  <dcterms:created xsi:type="dcterms:W3CDTF">2015-07-31T13:57:53Z</dcterms:created>
  <dcterms:modified xsi:type="dcterms:W3CDTF">2018-01-04T22:42:36Z</dcterms:modified>
  <cp:category/>
  <cp:version/>
  <cp:contentType/>
  <cp:contentStatus/>
</cp:coreProperties>
</file>